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Юнит-экономика Zee" sheetId="1" r:id="rId3"/>
    <sheet state="visible" name="Телеграмм-каналы" sheetId="2" r:id="rId4"/>
  </sheets>
  <definedNames/>
  <calcPr/>
</workbook>
</file>

<file path=xl/sharedStrings.xml><?xml version="1.0" encoding="utf-8"?>
<sst xmlns="http://schemas.openxmlformats.org/spreadsheetml/2006/main" count="488" uniqueCount="383">
  <si>
    <t>доход на 1-го платящего</t>
  </si>
  <si>
    <t xml:space="preserve"> </t>
  </si>
  <si>
    <t>на 1-го привлеченного</t>
  </si>
  <si>
    <t>поток пользователей или потенц. клиентов</t>
  </si>
  <si>
    <t>выбрали и начали смотреть фильм или сериал</t>
  </si>
  <si>
    <t>число смотрящих</t>
  </si>
  <si>
    <t>конверсия 
в 1-ю покупку</t>
  </si>
  <si>
    <t>число платящих</t>
  </si>
  <si>
    <t>число заказов или платежей</t>
  </si>
  <si>
    <t>доход на 1-го платящего,
Average Margin per Paying User</t>
  </si>
  <si>
    <t>в среднем клиент платит</t>
  </si>
  <si>
    <t>издержки на каждой продаже или маржа</t>
  </si>
  <si>
    <t>издержка на 1-й продаже</t>
  </si>
  <si>
    <t>число покупок на 1-го платящего</t>
  </si>
  <si>
    <t>стоимость привлечения платящего</t>
  </si>
  <si>
    <t>стоимость заказа</t>
  </si>
  <si>
    <t>Стоимость привлечения</t>
  </si>
  <si>
    <t>доход на 1-го привлеченного
Average Margin per User</t>
  </si>
  <si>
    <t>прибыль</t>
  </si>
  <si>
    <t>Возрат на инветиции в привлеч. пользов.</t>
  </si>
  <si>
    <t>прибыль с потока и минус Fix Costs</t>
  </si>
  <si>
    <t>Прибыль с потока пользователей</t>
  </si>
  <si>
    <t>Выручка на потоке пользователей</t>
  </si>
  <si>
    <t>Доход, маржа с потока пользователей</t>
  </si>
  <si>
    <t>Доля выручки, отдаваемая партнеами</t>
  </si>
  <si>
    <t>Рекламный бюджет</t>
  </si>
  <si>
    <t>Ограниченные сверху расходы в месяц на зарплаты, аренду офиса, сервера</t>
  </si>
  <si>
    <t>User or Lead Acqusition</t>
  </si>
  <si>
    <t>С1</t>
  </si>
  <si>
    <t>Buyers</t>
  </si>
  <si>
    <t>Orders
or Payments</t>
  </si>
  <si>
    <t>AMPPU, CLTV</t>
  </si>
  <si>
    <t>AvPrice</t>
  </si>
  <si>
    <t>COGS 
or Commissions</t>
  </si>
  <si>
    <t>1st sale COGS</t>
  </si>
  <si>
    <t>Av Payment Count
or LifeTime</t>
  </si>
  <si>
    <t>CAC, Customer Acquisition Costs</t>
  </si>
  <si>
    <t>CPO</t>
  </si>
  <si>
    <t>Cost Per Acqusition, CPAcq, CPUser</t>
  </si>
  <si>
    <t>AMPU 
or LTV</t>
  </si>
  <si>
    <t>ARPU−
CPA</t>
  </si>
  <si>
    <t>ROI</t>
  </si>
  <si>
    <t>Net Profit</t>
  </si>
  <si>
    <t>Profit</t>
  </si>
  <si>
    <t>Revenue</t>
  </si>
  <si>
    <t>Gross Profit</t>
  </si>
  <si>
    <t>COGS</t>
  </si>
  <si>
    <t>Acq Costs</t>
  </si>
  <si>
    <t>Fix Costs 
в месяц</t>
  </si>
  <si>
    <t>Сервис индийских сериалов</t>
  </si>
  <si>
    <t>Сценарий 1</t>
  </si>
  <si>
    <t>Сценарий 2</t>
  </si>
  <si>
    <t>Сценарий 3</t>
  </si>
  <si>
    <t>Страшный сценарий</t>
  </si>
  <si>
    <t>Страшный сценарий 2</t>
  </si>
  <si>
    <t>Рынок 1</t>
  </si>
  <si>
    <t>Гипотеза 1: увеличили LT до 9 месяцев</t>
  </si>
  <si>
    <t>Трафиковые гипотезы</t>
  </si>
  <si>
    <t>Контекстная реклама по интересам в сетях</t>
  </si>
  <si>
    <t>Контекстная реклама по общим запросам «индийские фильмы»</t>
  </si>
  <si>
    <t>Контекстная реклама по общим запросам «индийские сериалы»</t>
  </si>
  <si>
    <t>Контекстная реклама по названиям фильмов, сериалов, актёров</t>
  </si>
  <si>
    <t>Видеореклама с трейлерами фильмов и сериалов</t>
  </si>
  <si>
    <t>Размещения в telegram</t>
  </si>
  <si>
    <t>Размещение в индийских пабликах VK</t>
  </si>
  <si>
    <t>Размещение в киношных пабликах VK</t>
  </si>
  <si>
    <t>Размещение в TicTok</t>
  </si>
  <si>
    <t>Размещение у блоггеров в Instagramm</t>
  </si>
  <si>
    <t>Размещение у блоггеров в YouTube</t>
  </si>
  <si>
    <t>Таргетированная реклама в VK</t>
  </si>
  <si>
    <t>Таргетированная реклама в МТ</t>
  </si>
  <si>
    <t>Аудитория своего сайта</t>
  </si>
  <si>
    <t>Аудитория телеканала</t>
  </si>
  <si>
    <t>Сработали все гипотезы</t>
  </si>
  <si>
    <t>Сработала 1 из 10 гипотез</t>
  </si>
  <si>
    <t>КАНАЛ</t>
  </si>
  <si>
    <t>ОПИСАНИЕ</t>
  </si>
  <si>
    <t>ERR</t>
  </si>
  <si>
    <t>УЧАСТНИКОВ</t>
  </si>
  <si>
    <t>ФОРМАТ</t>
  </si>
  <si>
    <t>СТОИМОСТЬ</t>
  </si>
  <si>
    <t>69.3 KingFilm</t>
  </si>
  <si>
    <t>ФИЛЬМЫ И СЕРИАЛЫ НА ЛЮБОЙ ВКУС.
Аудитория активная, просмотров за сутки на рекламе набегает много. Подписчики в канал приходят практически каждый день новые.</t>
  </si>
  <si>
    <t>23.6%
~3.4K</t>
  </si>
  <si>
    <t>1/242/483/72Без удаления</t>
  </si>
  <si>
    <t>65.6 Достойные фильмы / Кино</t>
  </si>
  <si>
    <t>Живой активный канал без накруток и ботов</t>
  </si>
  <si>
    <t>19.82%
~949.0</t>
  </si>
  <si>
    <t>1/242/483/72</t>
  </si>
  <si>
    <t>57.8 Русское кино / Русские фильмы / Русские сериалы</t>
  </si>
  <si>
    <t>37.38%
~2.6K</t>
  </si>
  <si>
    <t>45.0 ФИЛЬМЫ И ВИДЕО ОНЛАЙН</t>
  </si>
  <si>
    <t>Фильмы, хорошая аудитория.
Делаем рекламу качественно. Оставляем на больше суток.</t>
  </si>
  <si>
    <t>30.39%
~882.0</t>
  </si>
  <si>
    <t>43.4 HD Фильмы 2020</t>
  </si>
  <si>
    <t>Хороший охват при невысокой цене!
БОНУС: репост на второй канал с 6000 пдп!</t>
  </si>
  <si>
    <t>27.15%
~4.0K</t>
  </si>
  <si>
    <t>37.2 Мультфильмы онлайн</t>
  </si>
  <si>
    <t>Активный канал со взрослой аудиторией. Трафик из поиска телеграм, а это высокие охваты, аудитория свежая и горячая.
Тексты от первого лица не публикуем.</t>
  </si>
  <si>
    <t>63.64%
~35.5K</t>
  </si>
  <si>
    <t>35.1 Русские мелодрамы / фильмы / сериалы</t>
  </si>
  <si>
    <t>Живой активный канал без накруток и ботов!</t>
  </si>
  <si>
    <t>51.17%
~4.8K</t>
  </si>
  <si>
    <t>34.8 Фильмы</t>
  </si>
  <si>
    <t>Лучшее предложение для новичков!</t>
  </si>
  <si>
    <t>24.97%
~2.1K</t>
  </si>
  <si>
    <t>34.2 Кино Live - фильмы</t>
  </si>
  <si>
    <t>Активная аудитория!
Постоянно на закупе рекламы.
Канал не убит рекламой.
При ХОРОШЕМ И ГРАМОТНОМ ПОСТЕ - отдача будет пушечной!
ОХВАТ 6000+ (ПОЧТИ ДАРОМ) От Вас приятный отзыв и оценочка :)</t>
  </si>
  <si>
    <t>43.8%
~22.9K</t>
  </si>
  <si>
    <t>31.8 Мультфильмы / мультики онлайн</t>
  </si>
  <si>
    <t>100.0%
~2.4K</t>
  </si>
  <si>
    <t>31.1 Фильмы | Кинохит</t>
  </si>
  <si>
    <t>Реклама размещается на 2 часа в топе и 24 часа всего.</t>
  </si>
  <si>
    <t>99.41%
~3.2K</t>
  </si>
  <si>
    <t>26.5 Фильмы / Сериалы / Аниме / ТВ-шоу онлайн</t>
  </si>
  <si>
    <t>При заказе рекламы 2/48
При заказе рекламы 3/72</t>
  </si>
  <si>
    <t>20.84%
~4.0K</t>
  </si>
  <si>
    <t>19.1 Pro кино - Фильмы онлайн</t>
  </si>
  <si>
    <t>Активная отзывчивая аудитория.
Заказывай и не пожалеешь.🔥🔥🔥
Постоянно в закупе рекламы. Канал быстро ростет.</t>
  </si>
  <si>
    <t>28.2%
~29.9K</t>
  </si>
  <si>
    <t>1 518</t>
  </si>
  <si>
    <t>13.2 Кино Сериалы Фильмы</t>
  </si>
  <si>
    <t>Живой активный канал без накруток и ботов. Отдача 🚀</t>
  </si>
  <si>
    <t>31.47%
~13.6K</t>
  </si>
  <si>
    <t>1/242/48</t>
  </si>
  <si>
    <t>13.1 КиноДоза (фильмы и сериалы) Хранилище</t>
  </si>
  <si>
    <t>Популярный телеграм канал. Много полезной информации. Живая аудитория.
Сотрудничество по рекламе. Быстрое размещение. Репутация канала имеет решающее значение.</t>
  </si>
  <si>
    <t>39.93%
~2.3K</t>
  </si>
  <si>
    <t>1/242/483/72Без удаленияРепост</t>
  </si>
  <si>
    <t>12.0 Русские боевики - Военные фильмы</t>
  </si>
  <si>
    <t>100.0%
~12.0K</t>
  </si>
  <si>
    <t>9.9 MOVIES\ФИЛЬМЫ И СЕРИАЛЫ</t>
  </si>
  <si>
    <t>Фильмы и сериалы в хорошем качестве. Полный сборник, последние серии, которых нет в открытом доступе.
Просто переходим, смотрим и качаем.
Список фильмов составляете вы!</t>
  </si>
  <si>
    <t>17.94%
~324.0</t>
  </si>
  <si>
    <t>1/24</t>
  </si>
  <si>
    <t>9.1 Фильмы в HD (100)</t>
  </si>
  <si>
    <t>Постоянно закупаем рекламу, стата только +++ . Условия размещения рекламного поста 2/24. Отличная отдача, живая аудитория!</t>
  </si>
  <si>
    <t>36.96%
~48.5K</t>
  </si>
  <si>
    <t>2 530</t>
  </si>
  <si>
    <t>8.1 ФИЛЬМЫ | KINOMIR.PLUS🎥</t>
  </si>
  <si>
    <t>9.0%
~10.2K</t>
  </si>
  <si>
    <t>8.0 Смотреть Фильмы и Скачать Фильмы #1</t>
  </si>
  <si>
    <t>Канал с белой статистикой. Результат зависит от Вашего поста и тематики. Гарантий, что перейдет 10к людей не даю, но переходы и подписки однозначно будут)</t>
  </si>
  <si>
    <t>100.0%
~39.8K</t>
  </si>
  <si>
    <t>7.6 КиноДоза</t>
  </si>
  <si>
    <t>Про кино и фильмы</t>
  </si>
  <si>
    <t>32.93%
~2.2K</t>
  </si>
  <si>
    <t>7.1 Фильмы 2020 ᴴᴰ</t>
  </si>
  <si>
    <t>2 топа 24 ленты
Лучшее ценовое предложение на бирже</t>
  </si>
  <si>
    <t>10.58%
~6.2K</t>
  </si>
  <si>
    <t>7.1 Фильмы Новинки онлайн</t>
  </si>
  <si>
    <t>Фильмы новинки - 4 часа ТОП/ 72 часов в ленте + репост в 5 каналах</t>
  </si>
  <si>
    <t>14.23%
~2.2K</t>
  </si>
  <si>
    <t>6.5 Кинодо | Фильмы 2020</t>
  </si>
  <si>
    <t>9.63%
~15.2K</t>
  </si>
  <si>
    <t>6.5 Кино и мультфильмы</t>
  </si>
  <si>
    <t>📌 Утром / Днём 2/24, Вечером 12/24
Живой активный канал без накруток и ботов.
Лучшая отдача на рынке.</t>
  </si>
  <si>
    <t>11.3%
~20.9K</t>
  </si>
  <si>
    <t>2 300</t>
  </si>
  <si>
    <t>6.4 Фильмы 2020 I Новинки кино</t>
  </si>
  <si>
    <t>Уникальный, стремительно развивающийся канал, на котором представлены классика кино, уже успевшие полюбится вами фильмы, новинки кино!</t>
  </si>
  <si>
    <t>46.15%
~17.4K</t>
  </si>
  <si>
    <t>1 063</t>
  </si>
  <si>
    <t>6.1 Фильмы HD Online</t>
  </si>
  <si>
    <t>Не знаешь где посмотреть фильмы, да еще и без интернета? Тогда этот канал для тебя, скачай фильм в кеш и смотри фильмы без лимита!</t>
  </si>
  <si>
    <t>29.11%
~884.0</t>
  </si>
  <si>
    <t>5.7 Cinema Life</t>
  </si>
  <si>
    <t>📡 Обзор кино и TВ-индустрии: трейлеры, новости, слухи.
🎬 Сериалы, фильмы и мультипликация в качестве 👨🏻‍💻
🔥 Кинопремьеры 🔥</t>
  </si>
  <si>
    <t>12.89%
~4.4K</t>
  </si>
  <si>
    <t>2 024</t>
  </si>
  <si>
    <t>5.6 ФИЛЬМЫ 2021 | SKYLINE CINEMA</t>
  </si>
  <si>
    <t>Только лучшие новинки кинематографа</t>
  </si>
  <si>
    <t>11.82%
~3.6K</t>
  </si>
  <si>
    <t>5.6 Фильмы | Сериалы | Мультфильмы</t>
  </si>
  <si>
    <t>Идеальное предложение для новичков. Прекрасное сочетание цены и качества
Условия 5 часов топа / 48 в ленте</t>
  </si>
  <si>
    <t>50.1%
~5.4K</t>
  </si>
  <si>
    <t>5.4 Мультфильмы ⛵️</t>
  </si>
  <si>
    <t>На канале реклама выходит редко и обязательно только один раз в день. Аудитория женская, очень активная и отзывчивая. В подписчиках много учителей.
При выборе формата размещения 1/24 в ленте в...</t>
  </si>
  <si>
    <t>37.11%
~1.0K</t>
  </si>
  <si>
    <t>1/24Без удаления</t>
  </si>
  <si>
    <t>5.3 Кино в телеге</t>
  </si>
  <si>
    <t>Топовые фильмы, в хорошем качестве.
Взрослая аудитория</t>
  </si>
  <si>
    <t>29.83%
~8.7K</t>
  </si>
  <si>
    <t>5.3 Мультфильмы в телеграм</t>
  </si>
  <si>
    <t>Не ставлю порно, ставки, крипту, трейдеров и прочее такое же. Пост только от 3-го лица. Если даёте пост от 1-го лица, то я переделаю на 3-е лицо и поставлю рекламу.</t>
  </si>
  <si>
    <t>64.88%
~29.0K</t>
  </si>
  <si>
    <t>5.2 KINOPEDIA.RU</t>
  </si>
  <si>
    <t>Держу пост 2/24, набирает 3000+
Живой активный канал, без накруток и ботов!
Тематика: фильмы, кино, сериалы</t>
  </si>
  <si>
    <t>30.8%
~10.6K</t>
  </si>
  <si>
    <t>4.6 Канал с фильмами</t>
  </si>
  <si>
    <t>Фильмы - 5 часа ТОП/ 72 часов в ленте + репост в 5 каналах
Живой активный канал без накруток и ботов</t>
  </si>
  <si>
    <t>31.52%
~3.0K</t>
  </si>
  <si>
    <t>4.6 Фильмы и Сериалы</t>
  </si>
  <si>
    <t>88.02%
~3.7K</t>
  </si>
  <si>
    <t>4.2 АМ Сериалы | Фильмы</t>
  </si>
  <si>
    <t>Ежедневные новинки Сериалов и Фильмов.
Хороший суточный охват от 10к+
Ежедневно на закупах!!!
Отличная отдача!!!</t>
  </si>
  <si>
    <t>67.2%
~21.4K</t>
  </si>
  <si>
    <t>1 150</t>
  </si>
  <si>
    <t>3.9 Фильмы | Один дома 6</t>
  </si>
  <si>
    <t>Ссылка для приглашения - https://t.me/joinchat/AAAAAFEQqRxXxxqFzYKgw</t>
  </si>
  <si>
    <t>15.92%
~3.4K</t>
  </si>
  <si>
    <t>3.9 Мультфильмы</t>
  </si>
  <si>
    <t>⛔️ Мы не рекламируем казино, ставки, схемы заработка, порно, наркотики, трейдинг, сомнительные инвестиции и т.п.</t>
  </si>
  <si>
    <t>56.24%
~6.1K</t>
  </si>
  <si>
    <t>1 265</t>
  </si>
  <si>
    <t>3.8 Фильмы в HD</t>
  </si>
  <si>
    <t>Отличный канал размещение 2/24 держим до 5к глаз!</t>
  </si>
  <si>
    <t>19.07%
~6.3K</t>
  </si>
  <si>
    <t>3.6 Сегодня в HD (даты выхода фильмов в цифре)</t>
  </si>
  <si>
    <t>Получайте мгновенные уведомления о выходе фильма в HD.
Фильмы 2021 года. Новинки кино. Новые фильмы в HD. Фильмы в 4k</t>
  </si>
  <si>
    <t>100.0%
~3.6K</t>
  </si>
  <si>
    <t>3.6 NETFLIX | Фильмы HD</t>
  </si>
  <si>
    <t>Канал развивался исключительно рекламой в телеграмм. Статистика на канале очень хорошая смотрите телеметр или пишите админу - все скину. Ни когда не размещался скам и 18+ контент</t>
  </si>
  <si>
    <t>12.94%
~5.1K</t>
  </si>
  <si>
    <t>3.5 Кино GO |Фильмы 2020</t>
  </si>
  <si>
    <t>12.52%
~6.6K</t>
  </si>
  <si>
    <t>3.2 Мультфильмы сериалы</t>
  </si>
  <si>
    <t>Не ставлю порно, ставки, крипту, трейдеров и прочее такое же. Пост только от 3-го лица. Если даёте пост от 1-го лица, то я переделаю на 3-е лицо и поставлю рекламу. Без удаления ставлю только темат...</t>
  </si>
  <si>
    <t>47.06%
~1.1K</t>
  </si>
  <si>
    <t>3.2 Фильмы для подростков</t>
  </si>
  <si>
    <t>Активный канал. Всегда на трафике</t>
  </si>
  <si>
    <t>61.56%
~62.9K</t>
  </si>
  <si>
    <t>3 450</t>
  </si>
  <si>
    <t>3.1 Фильмы HD</t>
  </si>
  <si>
    <t>Кинопремьеры каждый день</t>
  </si>
  <si>
    <t>27.87%
~2.9K</t>
  </si>
  <si>
    <t>2.9 Мультфильмы 2.0</t>
  </si>
  <si>
    <t>Детский канал с развивающими мультфильмами. Аудитория женская.
В ленте вашу рекламу оставляю на 3 дня (даже при выборе формата размещения 1/24).</t>
  </si>
  <si>
    <t>34.17%
~382.0</t>
  </si>
  <si>
    <t>2.9 Мои фильмы</t>
  </si>
  <si>
    <t>Хорошие фильмы каждый день.</t>
  </si>
  <si>
    <t>50.41%
~310.0</t>
  </si>
  <si>
    <t>2.7 iKino Cinema | Фильмы 2020 🔥</t>
  </si>
  <si>
    <t>Смотри фильмы и сериалы онлайн в отличном качестве!</t>
  </si>
  <si>
    <t>33.3%
~10.4K</t>
  </si>
  <si>
    <t>2.7 Фильмы Сериалы | КиноСтарс</t>
  </si>
  <si>
    <t>Канал для просмотра фильмов офлайн.</t>
  </si>
  <si>
    <t>6.9%
~24.0K</t>
  </si>
  <si>
    <t>5 175</t>
  </si>
  <si>
    <t>2.7 HDPremium | Фильмы Online</t>
  </si>
  <si>
    <t>Крупнешая online сеть HD фильмов в Telegram.</t>
  </si>
  <si>
    <t>22.3%
~1.3K</t>
  </si>
  <si>
    <t>2.6 ФИЛЬМЫ 2021</t>
  </si>
  <si>
    <t>Отличный канал. Приход большой.</t>
  </si>
  <si>
    <t>13.29%
~2.2K</t>
  </si>
  <si>
    <t>2.5 Фильмы оффлайн</t>
  </si>
  <si>
    <t>Просмотр фильмов в режиме оффлайн.</t>
  </si>
  <si>
    <t>2.4 КРИПОТА</t>
  </si>
  <si>
    <t>Лучшее тематик хоррор, крипи, мистика. Начал работу в 2017, получил любовь и признание читателей, став в какой-то степени брендом, олицетворяющим своё направление. Является лидером в своей тематике...</t>
  </si>
  <si>
    <t>30.72%
~6.1K</t>
  </si>
  <si>
    <t>2.4 🎥 Films with You 💣</t>
  </si>
  <si>
    <t>Фильмы 🎥 | онлайн | 🌍
Не знаешь где посмотреть фильмы,тогда тебе к нам!
Самые низкие цены у нас!
Низкие цены на рекламу!
Канал постоянно на закупках !
Канал 3.5 К
Охват 1.7
ERR 47</t>
  </si>
  <si>
    <t>35.15%
~310.0</t>
  </si>
  <si>
    <t>2.4 Фильмы | Новинки | Лучшие</t>
  </si>
  <si>
    <t>без треша/порно/мошенничества. Небольше 💯 символов</t>
  </si>
  <si>
    <t>76.83%
~5.0K</t>
  </si>
  <si>
    <t>2.4 Документальные фильмы</t>
  </si>
  <si>
    <t>100.0%
~858.0</t>
  </si>
  <si>
    <t>2.3 Discovery| Животные| Фильмы</t>
  </si>
  <si>
    <t>Лучший канал про природу, отдых и путешествия</t>
  </si>
  <si>
    <t>13.11%
~14.0K</t>
  </si>
  <si>
    <t>1/242/48Без удаления</t>
  </si>
  <si>
    <t>4 600</t>
  </si>
  <si>
    <t>2.3 Online Tv</t>
  </si>
  <si>
    <t>Новые и популярные фильмы каждый день</t>
  </si>
  <si>
    <t>13.56%
~865.0</t>
  </si>
  <si>
    <t>2.2 Мультфильмы</t>
  </si>
  <si>
    <t>Мультики детям</t>
  </si>
  <si>
    <t>44.51%
~1.9K</t>
  </si>
  <si>
    <t>2.2 SuperFillmy</t>
  </si>
  <si>
    <t>Все новые фильмы и мультфильмы. Большой охват платежноспособной аудитории</t>
  </si>
  <si>
    <t>15.34%
~5.9K</t>
  </si>
  <si>
    <t>2.2 100 Лучших Фильмов</t>
  </si>
  <si>
    <t>🍿Лучшие фильмы на твой вечер 🍿Новинки 2020🍿</t>
  </si>
  <si>
    <t>22.61%
~7.1K</t>
  </si>
  <si>
    <t>2.1 Фильмы 2020 | Сериалы</t>
  </si>
  <si>
    <t>Хай, я админ этого канала.
Хочу сказать, что канал постоянно на закупке.
У меня в канале живая и активная аудитория, которая ни в коем случае не накручена.
Желаю посты под свою аудиторию, а т...</t>
  </si>
  <si>
    <t>36.23%
~1.9K</t>
  </si>
  <si>
    <t>2.0 Кинобест - фильмы</t>
  </si>
  <si>
    <t>Заказать фильм
Вопросы, предложения</t>
  </si>
  <si>
    <t>82.45%
~3.4K</t>
  </si>
  <si>
    <t>2.0 Кинобест - фильмы онлайн</t>
  </si>
  <si>
    <t>Ваши фильмы всегда под рукой</t>
  </si>
  <si>
    <t>74.4%
~2.9K</t>
  </si>
  <si>
    <t>2.0 Кино Кайф - Лучшие фильмы</t>
  </si>
  <si>
    <t>Просмотр кино прямо в Telegram
Смотри без скачивания!</t>
  </si>
  <si>
    <t>19.73%
~2.5K</t>
  </si>
  <si>
    <t>2.0 Позитивные приколы</t>
  </si>
  <si>
    <t>Позитивно-познавательные приколы, демотиваторы, весёлые гифки, юморные мультфильмы и анекдоты.</t>
  </si>
  <si>
    <t>36.6%
~112.0</t>
  </si>
  <si>
    <t>2.0 МОЁ ТВ | ФИЛЬМЫ И СЕРИАЛЫ</t>
  </si>
  <si>
    <t>7.33%
~6.7K</t>
  </si>
  <si>
    <t>2.0 Хроники разложения</t>
  </si>
  <si>
    <t>Канал об альтернативной культуре. Лучшее из мира кино, музыки и арта. Возможность скачивать фильмы и книги. Самое лучшее, что было создано человеком - у нас.</t>
  </si>
  <si>
    <t>49.35%
~871.0</t>
  </si>
  <si>
    <t>1.9 История электронной музыки * 12editru</t>
  </si>
  <si>
    <t>Истории жанров, альбомов клипов и обложек. Подкасты, аудиолекции о музыке, документальные фильмы и мемасики.</t>
  </si>
  <si>
    <t>41.52%
~1.6K</t>
  </si>
  <si>
    <t>1.9 Фильмы OOPSHUB</t>
  </si>
  <si>
    <t>Канал постоянно на закупе!
Условия пост не удаляется до набора минимального числа просмотров / Минимум нахождения на канале 24 часа \ максимум неограничен.</t>
  </si>
  <si>
    <t>23.2%
~755.0</t>
  </si>
  <si>
    <t>1.8 Какой фильм посмотреть?</t>
  </si>
  <si>
    <t>Только интересные фильмы без мусора и в удобном формате</t>
  </si>
  <si>
    <t>100.0%
~2.7K</t>
  </si>
  <si>
    <t>1.8 КИНОТЕАТР | KINOMIR.PLUS</t>
  </si>
  <si>
    <t>13.39%
~2.3K</t>
  </si>
  <si>
    <t>1.7 МИКС ПОЗИТИВА</t>
  </si>
  <si>
    <t>Держу пост несколько дней, в среднем ежедневно набирает просмотров от 2000+
Развлекательный канал для повышения настроения: позитивные, добрые, ободряющие фильмы, музыка, песни, юмор...</t>
  </si>
  <si>
    <t>61.23%
~2.2K</t>
  </si>
  <si>
    <t>1.7 ГидОнлайн (фильмы,сериалы)</t>
  </si>
  <si>
    <t>Поле не может быть пустым</t>
  </si>
  <si>
    <t>100.0%
~2.2K</t>
  </si>
  <si>
    <t>1.6 Новости кино, сериалы | Фильмы, съемки</t>
  </si>
  <si>
    <t>Приветствую! Я являюсь создателем отличного канала для КИНОманов -
Выбирая размещение рекламы на моем канале, вы можете быть уверены в её
эффективности!
Благодаря позитивной и отзывчивой ...</t>
  </si>
  <si>
    <t>19.61%
~553.0</t>
  </si>
  <si>
    <t>1.5 ФИЛЬМЫ 2020 | KINOMIR.PLUS</t>
  </si>
  <si>
    <t>7.73%
~2.1K</t>
  </si>
  <si>
    <t>1.5 Кино GRAND</t>
  </si>
  <si>
    <t>Фильмы в HD качестве и без рекламы. Очень активная аудитория.</t>
  </si>
  <si>
    <t>2.72%
~855.0</t>
  </si>
  <si>
    <t>1 725</t>
  </si>
  <si>
    <t>1.4 Фильмы Ужасов</t>
  </si>
  <si>
    <t>Канал для тех, кто любит пощекотать себе нервишки
🤡Самые Страшные Фильмы на ночь
У нас страшно и интересно!</t>
  </si>
  <si>
    <t>16.21%
~2.0K</t>
  </si>
  <si>
    <t>1.4 english films</t>
  </si>
  <si>
    <t>Английские фильмы для просмотра на телефоне и обучению</t>
  </si>
  <si>
    <t>44.68%
~1.1K</t>
  </si>
  <si>
    <t>1/242/483/72Репост</t>
  </si>
  <si>
    <t>1.2 Исторические фильмы</t>
  </si>
  <si>
    <t>Исторические фильмы Фильмы Новинки онлайн. Заказ фильмов в чате</t>
  </si>
  <si>
    <t>63.67%
~594.0</t>
  </si>
  <si>
    <t>1.1 Фильмы мертвого режиссера</t>
  </si>
  <si>
    <t>Доверься нам, ведь у нас есть вкус...</t>
  </si>
  <si>
    <t>40.3%
~974.0</t>
  </si>
  <si>
    <t>1.0 Фильмы HD</t>
  </si>
  <si>
    <t>Канал где я выкладываю зарубежные фильмы 4 раза в день. Фильмы разных годов. Для того, чтобы показать новые нажимайте на хештег #фильмы2017. Жанр вы тоже можете подобрать по хештегу.</t>
  </si>
  <si>
    <t>13.43%
~437.0</t>
  </si>
  <si>
    <t>1.0 Фильмы Мелодрамы</t>
  </si>
  <si>
    <t>Живая аудитория</t>
  </si>
  <si>
    <t>100.0%
~605.0</t>
  </si>
  <si>
    <t>1.0 ФИЛЬМЫ ТОЛЬКО НОВИНКИ!!!</t>
  </si>
  <si>
    <t>Все топовые новинки фильмов вы найдете у нас на канале!</t>
  </si>
  <si>
    <t>52.27%
~669.0</t>
  </si>
  <si>
    <t>1.0 Киномания ► ФИЛЬМЫ | КИНО HD</t>
  </si>
  <si>
    <t>Живая аудитория аудитория, без накруток и ботов. Канал на продвижении и растет с каждым днем</t>
  </si>
  <si>
    <t>60.27%
~757.0</t>
  </si>
  <si>
    <t>1.0 KINO PUB HD - фильмы и сериалы онлайн 🎬</t>
  </si>
  <si>
    <t>Живой канал с нормальным охватом</t>
  </si>
  <si>
    <t>17.92%
~1.0K</t>
  </si>
  <si>
    <t>0.9 Kinozar 💥 Фильмы Онлайн</t>
  </si>
  <si>
    <t>💥 Телеграм онлайн кинотеатр
💥 Смотри фильмы бесплатно!</t>
  </si>
  <si>
    <t>9.32%
~143.0</t>
  </si>
  <si>
    <t>0.8 Апрель 🇮🇹</t>
  </si>
  <si>
    <t>Блог Апреля.
Фильмы, сериалы, взломанные приложения для Windows и Android, гайды по созданию ботов, темы для Telegram, языки в Telegram и многое другое!</t>
  </si>
  <si>
    <t>7.61%
~826.0</t>
  </si>
  <si>
    <t>0.7 Лучшие фильмы и мультфильмы</t>
  </si>
  <si>
    <t>Лучшие фильмы и мультфильмы</t>
  </si>
  <si>
    <t>19.07%
~840.0</t>
  </si>
  <si>
    <t>0.6 Anwap Official</t>
  </si>
  <si>
    <t>Ваши фильмы и сериалы прямо в ТЕЛЕГРАМ
Условия: не менее 2 часов топа и 24 ч. в ленте</t>
  </si>
  <si>
    <t>29.61%
~220.0</t>
  </si>
  <si>
    <t>0.6 CARAVAN TV 📺 | Музыка, фильмы и сериалы для тех, кто в пути, или просто желает хорошо провести время.</t>
  </si>
  <si>
    <t>CARAVAN TV 📺 | Музыка, фильмы и сериалы для тех, кто в пути, или просто желает хорошо провести время.
CARAVAN TV 📺 | Music, films and TV series for those who are on the road or just want to hav...</t>
  </si>
  <si>
    <t>0.16%
~62.0</t>
  </si>
  <si>
    <t>0.4 Кинолайф/фильмы</t>
  </si>
  <si>
    <t>Самые лучшие фильмы и любимые сериалы только здесь! Предлагаю свою площадку для размещения рекламы.</t>
  </si>
  <si>
    <t>3.65%
~62.0</t>
  </si>
  <si>
    <t>0.4 Фильмы 2021 | Сериалы 2021 | Аниме 2021 | Дата Выхода</t>
  </si>
  <si>
    <t>Точная дата выхода ожидаемых фильмов, сериалов, аниме и свежие видео-обзоры.
Все вопросы в ЛС.</t>
  </si>
  <si>
    <t>12.73%
~123.0</t>
  </si>
  <si>
    <t>0.3 Мультики и мультфильмы 2019</t>
  </si>
  <si>
    <t>Смотрите онлайн Мультфильмы бесплатно в хорошем качестве.</t>
  </si>
  <si>
    <t>17.43%
~197.0</t>
  </si>
  <si>
    <t>0.2 Чат Апреля | XIAOMI 🇮🇹</t>
  </si>
  <si>
    <t>Чат Апреля.
Фильмы, сериалы, взломанные приложения для Windows и Android, гайды по созданию ботов, темы для Telegram, языки в Telegram и многое другое!</t>
  </si>
  <si>
    <t>0.1 EnglishYz/Фильмы на английском языке</t>
  </si>
  <si>
    <t>Здесь публикуются фильмы и мультфильмы на английском языке с субтитрами и без</t>
  </si>
  <si>
    <t>0.1 ProКино</t>
  </si>
  <si>
    <t>ProКино фильмы и сериалы на любой вкус, доступные для просмотра, где и когда вы захотите.</t>
  </si>
  <si>
    <t>7.27%
~73.0</t>
  </si>
  <si>
    <t>0.0 kinodoz_tg</t>
  </si>
  <si>
    <t>Фильмы и сериалы, на любой вкус. Живой и активный канал без накруток.</t>
  </si>
  <si>
    <t>Неизвестно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</si>
</sst>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6">
    <numFmt numFmtId="164" formatCode="0.0%"/>
    <numFmt numFmtId="165" formatCode="# ### ##0 [$р.-419]"/>
    <numFmt numFmtId="166" formatCode="0.0"/>
    <numFmt numFmtId="167" formatCode="# ### ##0 [$р.]"/>
    <numFmt numFmtId="168" formatCode="# ### ##0.0 [$р.-419]"/>
    <numFmt numFmtId="169" formatCode="#,##0[$ ₽]"/>
  </numFmts>
  <fonts count="14">
    <font>
      <sz val="10.0"/>
      <color rgb="FF000000"/>
      <name val="Arial"/>
    </font>
    <font>
      <sz val="8.0"/>
    </font>
    <font>
      <sz val="7.0"/>
    </font>
    <font>
      <b/>
      <sz val="8.0"/>
    </font>
    <font>
      <b/>
      <sz val="10.0"/>
      <name val="Trebuchet MS"/>
    </font>
    <font>
      <sz val="10.0"/>
      <name val="Trebuchet MS"/>
    </font>
    <font>
      <sz val="10.0"/>
      <color rgb="FF000000"/>
      <name val="Trebuchet MS"/>
    </font>
    <font>
      <b/>
      <sz val="10.0"/>
      <color rgb="FF000000"/>
      <name val="Trebuchet MS"/>
    </font>
    <font>
      <sz val="9.0"/>
      <name val="Trebuchet MS"/>
    </font>
    <font>
      <color rgb="FF7F7F7F"/>
      <name val="Arial"/>
    </font>
    <font>
      <u/>
      <sz val="11.0"/>
      <color rgb="FF000000"/>
      <name val="Arial"/>
    </font>
    <font>
      <sz val="11.0"/>
      <color rgb="FFF0C00F"/>
      <name val="Arial"/>
    </font>
    <font>
      <sz val="11.0"/>
      <color rgb="FF000000"/>
      <name val="Arial"/>
    </font>
    <font>
      <u/>
      <sz val="11.0"/>
      <color rgb="FF000000"/>
      <name val="Arial"/>
    </font>
  </fonts>
  <fills count="9">
    <fill>
      <patternFill patternType="none"/>
    </fill>
    <fill>
      <patternFill patternType="lightGray"/>
    </fill>
    <fill>
      <patternFill patternType="solid">
        <fgColor rgb="FFF3F3F3"/>
        <bgColor rgb="FFF3F3F3"/>
      </patternFill>
    </fill>
    <fill>
      <patternFill patternType="solid">
        <fgColor rgb="FFFFF2CC"/>
        <bgColor rgb="FFFFF2CC"/>
      </patternFill>
    </fill>
    <fill>
      <patternFill patternType="solid">
        <fgColor rgb="FFFCE5CD"/>
        <bgColor rgb="FFFCE5CD"/>
      </patternFill>
    </fill>
    <fill>
      <patternFill patternType="solid">
        <fgColor rgb="FFF4CCCC"/>
        <bgColor rgb="FFF4CCCC"/>
      </patternFill>
    </fill>
    <fill>
      <patternFill patternType="solid">
        <fgColor rgb="FFFFFFFF"/>
        <bgColor rgb="FFFFFFFF"/>
      </patternFill>
    </fill>
    <fill>
      <patternFill patternType="solid">
        <fgColor rgb="FFD9EAD3"/>
        <bgColor rgb="FFD9EAD3"/>
      </patternFill>
    </fill>
    <fill>
      <patternFill patternType="solid">
        <fgColor rgb="FFF9F9F9"/>
        <bgColor rgb="FFF9F9F9"/>
      </patternFill>
    </fill>
  </fills>
  <borders count="1">
    <border/>
  </borders>
  <cellStyleXfs count="1">
    <xf borderId="0" fillId="0" fontId="0" numFmtId="0" applyAlignment="1" applyFont="1"/>
  </cellStyleXfs>
  <cellXfs count="94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shrinkToFit="0" vertical="center" wrapText="1"/>
    </xf>
    <xf borderId="0" fillId="2" fontId="1" numFmtId="0" xfId="0" applyAlignment="1" applyFont="1">
      <alignment shrinkToFit="0" vertical="center" wrapText="1"/>
    </xf>
    <xf borderId="0" fillId="3" fontId="1" numFmtId="0" xfId="0" applyAlignment="1" applyFill="1" applyFont="1">
      <alignment horizontal="center" shrinkToFit="0" vertical="center" wrapText="1"/>
    </xf>
    <xf borderId="0" fillId="4" fontId="1" numFmtId="0" xfId="0" applyAlignment="1" applyFill="1" applyFont="1">
      <alignment horizontal="center" shrinkToFit="0" vertical="center" wrapText="1"/>
    </xf>
    <xf borderId="0" fillId="2" fontId="1" numFmtId="0" xfId="0" applyAlignment="1" applyFont="1">
      <alignment readingOrder="0" shrinkToFit="0" vertical="center" wrapText="1"/>
    </xf>
    <xf borderId="0" fillId="5" fontId="1" numFmtId="0" xfId="0" applyAlignment="1" applyFill="1" applyFont="1">
      <alignment horizontal="center" shrinkToFit="0" vertical="center" wrapText="1"/>
    </xf>
    <xf borderId="0" fillId="0" fontId="1" numFmtId="0" xfId="0" applyAlignment="1" applyFont="1">
      <alignment shrinkToFit="0" vertical="center" wrapText="1"/>
    </xf>
    <xf borderId="0" fillId="2" fontId="2" numFmtId="0" xfId="0" applyAlignment="1" applyFont="1">
      <alignment horizontal="right" shrinkToFit="0" vertical="center" wrapText="1"/>
    </xf>
    <xf borderId="0" fillId="2" fontId="2" numFmtId="0" xfId="0" applyAlignment="1" applyFont="1">
      <alignment horizontal="right" readingOrder="0" shrinkToFit="0" vertical="center" wrapText="1"/>
    </xf>
    <xf borderId="0" fillId="2" fontId="2" numFmtId="0" xfId="0" applyAlignment="1" applyFont="1">
      <alignment horizontal="right" shrinkToFit="0" vertical="center" wrapText="1"/>
    </xf>
    <xf borderId="0" fillId="3" fontId="2" numFmtId="0" xfId="0" applyAlignment="1" applyFont="1">
      <alignment horizontal="right" readingOrder="0" shrinkToFit="0" vertical="center" wrapText="1"/>
    </xf>
    <xf borderId="0" fillId="3" fontId="2" numFmtId="0" xfId="0" applyAlignment="1" applyFont="1">
      <alignment horizontal="right" shrinkToFit="0" vertical="center" wrapText="1"/>
    </xf>
    <xf borderId="0" fillId="4" fontId="2" numFmtId="0" xfId="0" applyAlignment="1" applyFont="1">
      <alignment horizontal="center" readingOrder="0" shrinkToFit="0" vertical="center" wrapText="1"/>
    </xf>
    <xf borderId="0" fillId="2" fontId="2" numFmtId="0" xfId="0" applyAlignment="1" applyFont="1">
      <alignment shrinkToFit="0" vertical="center" wrapText="1"/>
    </xf>
    <xf borderId="0" fillId="5" fontId="2" numFmtId="0" xfId="0" applyAlignment="1" applyFont="1">
      <alignment horizontal="center" shrinkToFit="0" vertical="center" wrapText="1"/>
    </xf>
    <xf borderId="0" fillId="5" fontId="2" numFmtId="0" xfId="0" applyAlignment="1" applyFont="1">
      <alignment horizontal="center" readingOrder="0" shrinkToFit="0" vertical="center" wrapText="1"/>
    </xf>
    <xf borderId="0" fillId="0" fontId="2" numFmtId="0" xfId="0" applyAlignment="1" applyFont="1">
      <alignment horizontal="right" readingOrder="0" shrinkToFit="0" vertical="center" wrapText="1"/>
    </xf>
    <xf borderId="0" fillId="0" fontId="2" numFmtId="0" xfId="0" applyAlignment="1" applyFont="1">
      <alignment shrinkToFit="0" vertical="center" wrapText="1"/>
    </xf>
    <xf borderId="0" fillId="2" fontId="3" numFmtId="0" xfId="0" applyAlignment="1" applyFont="1">
      <alignment horizontal="right" shrinkToFit="0" vertical="center" wrapText="1"/>
    </xf>
    <xf borderId="0" fillId="2" fontId="3" numFmtId="0" xfId="0" applyAlignment="1" applyFont="1">
      <alignment horizontal="right" readingOrder="0" shrinkToFit="0" vertical="center" wrapText="1"/>
    </xf>
    <xf borderId="0" fillId="2" fontId="3" numFmtId="0" xfId="0" applyAlignment="1" applyFont="1">
      <alignment horizontal="right" shrinkToFit="0" vertical="center" wrapText="1"/>
    </xf>
    <xf borderId="0" fillId="3" fontId="3" numFmtId="0" xfId="0" applyAlignment="1" applyFont="1">
      <alignment horizontal="right" readingOrder="0" shrinkToFit="0" vertical="center" wrapText="1"/>
    </xf>
    <xf borderId="0" fillId="3" fontId="3" numFmtId="0" xfId="0" applyAlignment="1" applyFont="1">
      <alignment horizontal="right" shrinkToFit="0" vertical="center" wrapText="1"/>
    </xf>
    <xf borderId="0" fillId="4" fontId="3" numFmtId="0" xfId="0" applyAlignment="1" applyFont="1">
      <alignment horizontal="center" readingOrder="0" shrinkToFit="0" vertical="center" wrapText="1"/>
    </xf>
    <xf borderId="0" fillId="5" fontId="3" numFmtId="0" xfId="0" applyAlignment="1" applyFont="1">
      <alignment horizontal="center" readingOrder="0" shrinkToFit="0" vertical="center" wrapText="1"/>
    </xf>
    <xf borderId="0" fillId="5" fontId="3" numFmtId="0" xfId="0" applyAlignment="1" applyFont="1">
      <alignment horizontal="center" shrinkToFit="0" vertical="center" wrapText="1"/>
    </xf>
    <xf borderId="0" fillId="0" fontId="3" numFmtId="0" xfId="0" applyAlignment="1" applyFont="1">
      <alignment horizontal="center" shrinkToFit="0" vertical="center" wrapText="1"/>
    </xf>
    <xf borderId="0" fillId="0" fontId="3" numFmtId="0" xfId="0" applyAlignment="1" applyFont="1">
      <alignment horizontal="right" readingOrder="0" shrinkToFit="0" vertical="center" wrapText="1"/>
    </xf>
    <xf borderId="0" fillId="0" fontId="3" numFmtId="0" xfId="0" applyAlignment="1" applyFont="1">
      <alignment horizontal="right" shrinkToFit="0" vertical="center" wrapText="1"/>
    </xf>
    <xf borderId="0" fillId="0" fontId="4" numFmtId="0" xfId="0" applyAlignment="1" applyFont="1">
      <alignment readingOrder="0" shrinkToFit="0" vertical="center" wrapText="1"/>
    </xf>
    <xf borderId="0" fillId="0" fontId="5" numFmtId="3" xfId="0" applyAlignment="1" applyFont="1" applyNumberFormat="1">
      <alignment readingOrder="0" vertical="center"/>
    </xf>
    <xf borderId="0" fillId="0" fontId="5" numFmtId="164" xfId="0" applyAlignment="1" applyFont="1" applyNumberFormat="1">
      <alignment readingOrder="0" vertical="center"/>
    </xf>
    <xf borderId="0" fillId="0" fontId="5" numFmtId="1" xfId="0" applyAlignment="1" applyFont="1" applyNumberFormat="1">
      <alignment readingOrder="0" vertical="center"/>
    </xf>
    <xf borderId="0" fillId="0" fontId="5" numFmtId="165" xfId="0" applyAlignment="1" applyFont="1" applyNumberFormat="1">
      <alignment horizontal="right" vertical="center"/>
    </xf>
    <xf borderId="0" fillId="0" fontId="5" numFmtId="165" xfId="0" applyAlignment="1" applyFont="1" applyNumberFormat="1">
      <alignment horizontal="right" readingOrder="0" vertical="center"/>
    </xf>
    <xf borderId="0" fillId="0" fontId="5" numFmtId="9" xfId="0" applyAlignment="1" applyFont="1" applyNumberFormat="1">
      <alignment horizontal="right" readingOrder="0" vertical="center"/>
    </xf>
    <xf borderId="0" fillId="0" fontId="5" numFmtId="166" xfId="0" applyAlignment="1" applyFont="1" applyNumberFormat="1">
      <alignment horizontal="right" readingOrder="0" vertical="center"/>
    </xf>
    <xf borderId="0" fillId="0" fontId="5" numFmtId="0" xfId="0" applyAlignment="1" applyFont="1">
      <alignment vertical="center"/>
    </xf>
    <xf borderId="0" fillId="0" fontId="5" numFmtId="2" xfId="0" applyAlignment="1" applyFont="1" applyNumberFormat="1">
      <alignment vertical="center"/>
    </xf>
    <xf borderId="0" fillId="6" fontId="6" numFmtId="165" xfId="0" applyAlignment="1" applyFill="1" applyFont="1" applyNumberFormat="1">
      <alignment horizontal="right" readingOrder="0" vertical="center"/>
    </xf>
    <xf borderId="0" fillId="0" fontId="7" numFmtId="165" xfId="0" applyAlignment="1" applyFont="1" applyNumberFormat="1">
      <alignment horizontal="right" readingOrder="0" vertical="center"/>
    </xf>
    <xf borderId="0" fillId="6" fontId="6" numFmtId="10" xfId="0" applyAlignment="1" applyFont="1" applyNumberFormat="1">
      <alignment horizontal="right" readingOrder="0" vertical="center"/>
    </xf>
    <xf borderId="0" fillId="0" fontId="5" numFmtId="0" xfId="0" applyAlignment="1" applyFont="1">
      <alignment shrinkToFit="0" vertical="center" wrapText="1"/>
    </xf>
    <xf borderId="0" fillId="0" fontId="8" numFmtId="0" xfId="0" applyAlignment="1" applyFont="1">
      <alignment readingOrder="0" shrinkToFit="0" vertical="center" wrapText="1"/>
    </xf>
    <xf borderId="0" fillId="0" fontId="5" numFmtId="167" xfId="0" applyAlignment="1" applyFont="1" applyNumberFormat="1">
      <alignment horizontal="right" vertical="center"/>
    </xf>
    <xf borderId="0" fillId="0" fontId="5" numFmtId="168" xfId="0" applyAlignment="1" applyFont="1" applyNumberFormat="1">
      <alignment horizontal="right" readingOrder="0" vertical="center"/>
    </xf>
    <xf borderId="0" fillId="0" fontId="5" numFmtId="165" xfId="0" applyAlignment="1" applyFont="1" applyNumberFormat="1">
      <alignment horizontal="right" readingOrder="0" vertical="center"/>
    </xf>
    <xf borderId="0" fillId="6" fontId="5" numFmtId="165" xfId="0" applyAlignment="1" applyFont="1" applyNumberFormat="1">
      <alignment horizontal="right" readingOrder="0" vertical="center"/>
    </xf>
    <xf borderId="0" fillId="7" fontId="7" numFmtId="165" xfId="0" applyAlignment="1" applyFill="1" applyFont="1" applyNumberFormat="1">
      <alignment horizontal="right" readingOrder="0" vertical="center"/>
    </xf>
    <xf borderId="0" fillId="5" fontId="5" numFmtId="164" xfId="0" applyAlignment="1" applyFont="1" applyNumberFormat="1">
      <alignment readingOrder="0" vertical="center"/>
    </xf>
    <xf borderId="0" fillId="5" fontId="5" numFmtId="167" xfId="0" applyAlignment="1" applyFont="1" applyNumberFormat="1">
      <alignment horizontal="right" vertical="center"/>
    </xf>
    <xf borderId="0" fillId="5" fontId="5" numFmtId="166" xfId="0" applyAlignment="1" applyFont="1" applyNumberFormat="1">
      <alignment horizontal="right" readingOrder="0" vertical="center"/>
    </xf>
    <xf borderId="0" fillId="5" fontId="5" numFmtId="168" xfId="0" applyAlignment="1" applyFont="1" applyNumberFormat="1">
      <alignment horizontal="right" readingOrder="0" vertical="center"/>
    </xf>
    <xf borderId="0" fillId="0" fontId="6" numFmtId="165" xfId="0" applyAlignment="1" applyFont="1" applyNumberFormat="1">
      <alignment horizontal="right" readingOrder="0" vertical="center"/>
    </xf>
    <xf borderId="0" fillId="0" fontId="5" numFmtId="0" xfId="0" applyAlignment="1" applyFont="1">
      <alignment readingOrder="0" shrinkToFit="0" vertical="center" wrapText="1"/>
    </xf>
    <xf borderId="0" fillId="0" fontId="5" numFmtId="10" xfId="0" applyAlignment="1" applyFont="1" applyNumberFormat="1">
      <alignment readingOrder="0" vertical="center"/>
    </xf>
    <xf borderId="0" fillId="5" fontId="5" numFmtId="10" xfId="0" applyAlignment="1" applyFont="1" applyNumberFormat="1">
      <alignment readingOrder="0" vertical="center"/>
    </xf>
    <xf borderId="0" fillId="0" fontId="4" numFmtId="10" xfId="0" applyAlignment="1" applyFont="1" applyNumberFormat="1">
      <alignment readingOrder="0" vertical="center"/>
    </xf>
    <xf borderId="0" fillId="3" fontId="5" numFmtId="0" xfId="0" applyAlignment="1" applyFont="1">
      <alignment horizontal="right" readingOrder="0" shrinkToFit="0" vertical="center" wrapText="1"/>
    </xf>
    <xf borderId="0" fillId="3" fontId="5" numFmtId="3" xfId="0" applyAlignment="1" applyFont="1" applyNumberFormat="1">
      <alignment readingOrder="0" vertical="center"/>
    </xf>
    <xf borderId="0" fillId="3" fontId="5" numFmtId="164" xfId="0" applyAlignment="1" applyFont="1" applyNumberFormat="1">
      <alignment readingOrder="0" vertical="center"/>
    </xf>
    <xf borderId="0" fillId="3" fontId="5" numFmtId="10" xfId="0" applyAlignment="1" applyFont="1" applyNumberFormat="1">
      <alignment readingOrder="0" vertical="center"/>
    </xf>
    <xf borderId="0" fillId="3" fontId="5" numFmtId="167" xfId="0" applyAlignment="1" applyFont="1" applyNumberFormat="1">
      <alignment horizontal="right" vertical="center"/>
    </xf>
    <xf borderId="0" fillId="3" fontId="5" numFmtId="165" xfId="0" applyAlignment="1" applyFont="1" applyNumberFormat="1">
      <alignment horizontal="right" readingOrder="0" vertical="center"/>
    </xf>
    <xf borderId="0" fillId="3" fontId="5" numFmtId="9" xfId="0" applyAlignment="1" applyFont="1" applyNumberFormat="1">
      <alignment horizontal="right" readingOrder="0" vertical="center"/>
    </xf>
    <xf borderId="0" fillId="3" fontId="5" numFmtId="2" xfId="0" applyAlignment="1" applyFont="1" applyNumberFormat="1">
      <alignment horizontal="right" readingOrder="0" vertical="center"/>
    </xf>
    <xf borderId="0" fillId="3" fontId="5" numFmtId="165" xfId="0" applyAlignment="1" applyFont="1" applyNumberFormat="1">
      <alignment horizontal="right" vertical="center"/>
    </xf>
    <xf borderId="0" fillId="3" fontId="5" numFmtId="0" xfId="0" applyAlignment="1" applyFont="1">
      <alignment vertical="center"/>
    </xf>
    <xf borderId="0" fillId="3" fontId="5" numFmtId="168" xfId="0" applyAlignment="1" applyFont="1" applyNumberFormat="1">
      <alignment horizontal="right" readingOrder="0" vertical="center"/>
    </xf>
    <xf borderId="0" fillId="3" fontId="5" numFmtId="2" xfId="0" applyAlignment="1" applyFont="1" applyNumberFormat="1">
      <alignment vertical="center"/>
    </xf>
    <xf borderId="0" fillId="3" fontId="5" numFmtId="169" xfId="0" applyAlignment="1" applyFont="1" applyNumberFormat="1">
      <alignment readingOrder="0" vertical="center"/>
    </xf>
    <xf borderId="0" fillId="3" fontId="5" numFmtId="169" xfId="0" applyAlignment="1" applyFont="1" applyNumberFormat="1">
      <alignment horizontal="right" readingOrder="0" vertical="center"/>
    </xf>
    <xf borderId="0" fillId="3" fontId="6" numFmtId="169" xfId="0" applyAlignment="1" applyFont="1" applyNumberFormat="1">
      <alignment horizontal="right" readingOrder="0" vertical="center"/>
    </xf>
    <xf borderId="0" fillId="3" fontId="5" numFmtId="0" xfId="0" applyAlignment="1" applyFont="1">
      <alignment shrinkToFit="0" vertical="center" wrapText="1"/>
    </xf>
    <xf borderId="0" fillId="0" fontId="4" numFmtId="0" xfId="0" applyAlignment="1" applyFont="1">
      <alignment horizontal="right" readingOrder="0" vertical="center"/>
    </xf>
    <xf borderId="0" fillId="6" fontId="9" numFmtId="0" xfId="0" applyAlignment="1" applyFont="1">
      <alignment horizontal="left" readingOrder="0"/>
    </xf>
    <xf borderId="0" fillId="6" fontId="9" numFmtId="0" xfId="0" applyAlignment="1" applyFont="1">
      <alignment horizontal="right" readingOrder="0"/>
    </xf>
    <xf borderId="0" fillId="8" fontId="10" numFmtId="0" xfId="0" applyFill="1" applyFont="1"/>
    <xf borderId="0" fillId="8" fontId="11" numFmtId="0" xfId="0" applyAlignment="1" applyFont="1">
      <alignment readingOrder="0" shrinkToFit="0" wrapText="0"/>
    </xf>
    <xf borderId="0" fillId="8" fontId="12" numFmtId="0" xfId="0" applyAlignment="1" applyFont="1">
      <alignment readingOrder="0"/>
    </xf>
    <xf borderId="0" fillId="8" fontId="12" numFmtId="0" xfId="0" applyAlignment="1" applyFont="1">
      <alignment horizontal="left" readingOrder="0"/>
    </xf>
    <xf borderId="0" fillId="0" fontId="12" numFmtId="0" xfId="0" applyAlignment="1" applyFont="1">
      <alignment horizontal="left" readingOrder="0"/>
    </xf>
    <xf borderId="0" fillId="8" fontId="12" numFmtId="0" xfId="0" applyAlignment="1" applyFont="1">
      <alignment horizontal="right" readingOrder="0"/>
    </xf>
    <xf borderId="0" fillId="8" fontId="12" numFmtId="0" xfId="0" applyAlignment="1" applyFont="1">
      <alignment horizontal="center"/>
    </xf>
    <xf borderId="0" fillId="6" fontId="13" numFmtId="0" xfId="0" applyFont="1"/>
    <xf borderId="0" fillId="6" fontId="11" numFmtId="0" xfId="0" applyAlignment="1" applyFont="1">
      <alignment readingOrder="0" shrinkToFit="0" wrapText="0"/>
    </xf>
    <xf borderId="0" fillId="6" fontId="12" numFmtId="0" xfId="0" applyAlignment="1" applyFont="1">
      <alignment readingOrder="0"/>
    </xf>
    <xf borderId="0" fillId="6" fontId="12" numFmtId="0" xfId="0" applyAlignment="1" applyFont="1">
      <alignment horizontal="left" readingOrder="0"/>
    </xf>
    <xf borderId="0" fillId="6" fontId="12" numFmtId="0" xfId="0" applyAlignment="1" applyFont="1">
      <alignment horizontal="right" readingOrder="0"/>
    </xf>
    <xf borderId="0" fillId="6" fontId="12" numFmtId="0" xfId="0" applyAlignment="1" applyFont="1">
      <alignment horizontal="center"/>
    </xf>
    <xf borderId="0" fillId="8" fontId="12" numFmtId="0" xfId="0" applyAlignment="1" applyFont="1">
      <alignment horizontal="left"/>
    </xf>
    <xf borderId="0" fillId="6" fontId="12" numFmtId="0" xfId="0" applyAlignment="1" applyFont="1">
      <alignment horizontal="left"/>
    </xf>
    <xf borderId="0" fillId="6" fontId="12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40" Type="http://schemas.openxmlformats.org/officeDocument/2006/relationships/hyperlink" Target="https://telega.in/channels/kinorezka_hd/card" TargetMode="External"/><Relationship Id="rId42" Type="http://schemas.openxmlformats.org/officeDocument/2006/relationships/hyperlink" Target="https://telega.in/channels/Netflix_Posle2/card" TargetMode="External"/><Relationship Id="rId41" Type="http://schemas.openxmlformats.org/officeDocument/2006/relationships/hyperlink" Target="https://telega.in/channels/kino_date/card" TargetMode="External"/><Relationship Id="rId44" Type="http://schemas.openxmlformats.org/officeDocument/2006/relationships/hyperlink" Target="https://telega.in/channels/multfilmi2/card" TargetMode="External"/><Relationship Id="rId43" Type="http://schemas.openxmlformats.org/officeDocument/2006/relationships/hyperlink" Target="https://telega.in/channels/Gokinogo/card" TargetMode="External"/><Relationship Id="rId46" Type="http://schemas.openxmlformats.org/officeDocument/2006/relationships/hyperlink" Target="https://telega.in/channels/hd_ki_no/card" TargetMode="External"/><Relationship Id="rId45" Type="http://schemas.openxmlformats.org/officeDocument/2006/relationships/hyperlink" Target="https://telega.in/channels/byvshie_3_posle/card" TargetMode="External"/><Relationship Id="rId48" Type="http://schemas.openxmlformats.org/officeDocument/2006/relationships/hyperlink" Target="https://telega.in/channels/moi_filmu/card" TargetMode="External"/><Relationship Id="rId47" Type="http://schemas.openxmlformats.org/officeDocument/2006/relationships/hyperlink" Target="https://telega.in/channels/MultStar/card" TargetMode="External"/><Relationship Id="rId49" Type="http://schemas.openxmlformats.org/officeDocument/2006/relationships/hyperlink" Target="https://telega.in/channels/AAAAAEZFN2QP3nxwqJ-7Ng/card" TargetMode="External"/><Relationship Id="rId100" Type="http://schemas.openxmlformats.org/officeDocument/2006/relationships/drawing" Target="../drawings/drawing2.xml"/><Relationship Id="rId31" Type="http://schemas.openxmlformats.org/officeDocument/2006/relationships/hyperlink" Target="https://telega.in/channels/KidsMult/card" TargetMode="External"/><Relationship Id="rId30" Type="http://schemas.openxmlformats.org/officeDocument/2006/relationships/hyperlink" Target="https://telega.in/channels/filmtyt_officia/card" TargetMode="External"/><Relationship Id="rId33" Type="http://schemas.openxmlformats.org/officeDocument/2006/relationships/hyperlink" Target="https://telega.in/channels/multfilmi1/card" TargetMode="External"/><Relationship Id="rId32" Type="http://schemas.openxmlformats.org/officeDocument/2006/relationships/hyperlink" Target="https://telega.in/channels/playkino/card" TargetMode="External"/><Relationship Id="rId35" Type="http://schemas.openxmlformats.org/officeDocument/2006/relationships/hyperlink" Target="https://telega.in/channels/arxivboevik/card" TargetMode="External"/><Relationship Id="rId34" Type="http://schemas.openxmlformats.org/officeDocument/2006/relationships/hyperlink" Target="https://telega.in/channels/AAAAAERECe1TjxrQvlcHIA/card" TargetMode="External"/><Relationship Id="rId37" Type="http://schemas.openxmlformats.org/officeDocument/2006/relationships/hyperlink" Target="https://telega.in/channels/AAAAAFiaTaLdki6PfMYWLQ/card" TargetMode="External"/><Relationship Id="rId36" Type="http://schemas.openxmlformats.org/officeDocument/2006/relationships/hyperlink" Target="https://telega.in/channels/NashiFilmy/card" TargetMode="External"/><Relationship Id="rId39" Type="http://schemas.openxmlformats.org/officeDocument/2006/relationships/hyperlink" Target="https://telega.in/channels/multfilmytg/card" TargetMode="External"/><Relationship Id="rId38" Type="http://schemas.openxmlformats.org/officeDocument/2006/relationships/hyperlink" Target="https://telega.in/channels/filmys4/card" TargetMode="External"/><Relationship Id="rId20" Type="http://schemas.openxmlformats.org/officeDocument/2006/relationships/hyperlink" Target="https://telega.in/channels/TYTA_KINO/card" TargetMode="External"/><Relationship Id="rId22" Type="http://schemas.openxmlformats.org/officeDocument/2006/relationships/hyperlink" Target="https://telega.in/channels/kinFHD/card" TargetMode="External"/><Relationship Id="rId21" Type="http://schemas.openxmlformats.org/officeDocument/2006/relationships/hyperlink" Target="https://telega.in/channels/kinodozzza/card" TargetMode="External"/><Relationship Id="rId24" Type="http://schemas.openxmlformats.org/officeDocument/2006/relationships/hyperlink" Target="https://telega.in/channels/kinodoHD/card" TargetMode="External"/><Relationship Id="rId23" Type="http://schemas.openxmlformats.org/officeDocument/2006/relationships/hyperlink" Target="https://telega.in/channels/filmhdtv2/card" TargetMode="External"/><Relationship Id="rId26" Type="http://schemas.openxmlformats.org/officeDocument/2006/relationships/hyperlink" Target="https://telega.in/channels/cinemagood/card" TargetMode="External"/><Relationship Id="rId25" Type="http://schemas.openxmlformats.org/officeDocument/2006/relationships/hyperlink" Target="https://telega.in/channels/filmy7/card" TargetMode="External"/><Relationship Id="rId28" Type="http://schemas.openxmlformats.org/officeDocument/2006/relationships/hyperlink" Target="https://telega.in/channels/kino_novosti/card" TargetMode="External"/><Relationship Id="rId27" Type="http://schemas.openxmlformats.org/officeDocument/2006/relationships/hyperlink" Target="https://telega.in/channels/lis_films/card" TargetMode="External"/><Relationship Id="rId29" Type="http://schemas.openxmlformats.org/officeDocument/2006/relationships/hyperlink" Target="https://telega.in/channels/skyline_cinema/card" TargetMode="External"/><Relationship Id="rId95" Type="http://schemas.openxmlformats.org/officeDocument/2006/relationships/hyperlink" Target="https://telega.in/channels/kinokrad_co/card" TargetMode="External"/><Relationship Id="rId94" Type="http://schemas.openxmlformats.org/officeDocument/2006/relationships/hyperlink" Target="https://telega.in/channels/kogda_vyidet/card" TargetMode="External"/><Relationship Id="rId97" Type="http://schemas.openxmlformats.org/officeDocument/2006/relationships/hyperlink" Target="https://telega.in/channels/englishyz/card" TargetMode="External"/><Relationship Id="rId96" Type="http://schemas.openxmlformats.org/officeDocument/2006/relationships/hyperlink" Target="https://telega.in/channels/DJAPRELOFFICIALCHAT/card" TargetMode="External"/><Relationship Id="rId11" Type="http://schemas.openxmlformats.org/officeDocument/2006/relationships/hyperlink" Target="https://telega.in/channels/filmizs/card" TargetMode="External"/><Relationship Id="rId99" Type="http://schemas.openxmlformats.org/officeDocument/2006/relationships/hyperlink" Target="https://telega.in/channels/AAAAAFBJGYyr1Nqueyc-Dg/card" TargetMode="External"/><Relationship Id="rId10" Type="http://schemas.openxmlformats.org/officeDocument/2006/relationships/hyperlink" Target="https://telega.in/channels/multiki_hd/card" TargetMode="External"/><Relationship Id="rId98" Type="http://schemas.openxmlformats.org/officeDocument/2006/relationships/hyperlink" Target="https://telega.in/channels/ProKinoBazachat/card" TargetMode="External"/><Relationship Id="rId13" Type="http://schemas.openxmlformats.org/officeDocument/2006/relationships/hyperlink" Target="https://telega.in/channels/AAAAAE9NmH90nfKP60dHXA/card" TargetMode="External"/><Relationship Id="rId12" Type="http://schemas.openxmlformats.org/officeDocument/2006/relationships/hyperlink" Target="https://telega.in/channels/obzorHD/card" TargetMode="External"/><Relationship Id="rId91" Type="http://schemas.openxmlformats.org/officeDocument/2006/relationships/hyperlink" Target="https://telega.in/channels/AnwapOfficial/card" TargetMode="External"/><Relationship Id="rId90" Type="http://schemas.openxmlformats.org/officeDocument/2006/relationships/hyperlink" Target="https://telega.in/channels/SF_Arhiv/card" TargetMode="External"/><Relationship Id="rId93" Type="http://schemas.openxmlformats.org/officeDocument/2006/relationships/hyperlink" Target="https://telega.in/channels/cinemanova/card" TargetMode="External"/><Relationship Id="rId92" Type="http://schemas.openxmlformats.org/officeDocument/2006/relationships/hyperlink" Target="https://telega.in/channels/CARAVAN_TV_USA/card" TargetMode="External"/><Relationship Id="rId15" Type="http://schemas.openxmlformats.org/officeDocument/2006/relationships/hyperlink" Target="https://telega.in/channels/vidyushka/card" TargetMode="External"/><Relationship Id="rId14" Type="http://schemas.openxmlformats.org/officeDocument/2006/relationships/hyperlink" Target="https://telega.in/channels/netflixtg/card" TargetMode="External"/><Relationship Id="rId17" Type="http://schemas.openxmlformats.org/officeDocument/2006/relationships/hyperlink" Target="https://telega.in/channels/m0viesNew/card" TargetMode="External"/><Relationship Id="rId16" Type="http://schemas.openxmlformats.org/officeDocument/2006/relationships/hyperlink" Target="https://telega.in/channels/russkieboeviki/card" TargetMode="External"/><Relationship Id="rId19" Type="http://schemas.openxmlformats.org/officeDocument/2006/relationships/hyperlink" Target="https://telega.in/channels/klnomirplus/card" TargetMode="External"/><Relationship Id="rId18" Type="http://schemas.openxmlformats.org/officeDocument/2006/relationships/hyperlink" Target="https://telega.in/channels/kinoshka_hd/card" TargetMode="External"/><Relationship Id="rId84" Type="http://schemas.openxmlformats.org/officeDocument/2006/relationships/hyperlink" Target="https://telega.in/channels/melodramonline/card" TargetMode="External"/><Relationship Id="rId83" Type="http://schemas.openxmlformats.org/officeDocument/2006/relationships/hyperlink" Target="https://telega.in/channels/zarubejVideo/card" TargetMode="External"/><Relationship Id="rId86" Type="http://schemas.openxmlformats.org/officeDocument/2006/relationships/hyperlink" Target="https://telega.in/channels/film_pub/card" TargetMode="External"/><Relationship Id="rId85" Type="http://schemas.openxmlformats.org/officeDocument/2006/relationships/hyperlink" Target="https://telega.in/channels/kinotick/card" TargetMode="External"/><Relationship Id="rId88" Type="http://schemas.openxmlformats.org/officeDocument/2006/relationships/hyperlink" Target="https://telega.in/channels/kinozar/card" TargetMode="External"/><Relationship Id="rId87" Type="http://schemas.openxmlformats.org/officeDocument/2006/relationships/hyperlink" Target="https://telega.in/channels/kinopubhd/card" TargetMode="External"/><Relationship Id="rId89" Type="http://schemas.openxmlformats.org/officeDocument/2006/relationships/hyperlink" Target="https://telega.in/channels/DJAPRELOFFICIAL/card" TargetMode="External"/><Relationship Id="rId80" Type="http://schemas.openxmlformats.org/officeDocument/2006/relationships/hyperlink" Target="https://telega.in/channels/eng_films/card" TargetMode="External"/><Relationship Id="rId82" Type="http://schemas.openxmlformats.org/officeDocument/2006/relationships/hyperlink" Target="https://telega.in/channels/dead_director/card" TargetMode="External"/><Relationship Id="rId81" Type="http://schemas.openxmlformats.org/officeDocument/2006/relationships/hyperlink" Target="https://telega.in/channels/istorf/card" TargetMode="External"/><Relationship Id="rId1" Type="http://schemas.openxmlformats.org/officeDocument/2006/relationships/hyperlink" Target="https://telega.in/channels/AAAAAE1ulf3g1Jr5L8Q-zA/card" TargetMode="External"/><Relationship Id="rId2" Type="http://schemas.openxmlformats.org/officeDocument/2006/relationships/hyperlink" Target="https://telega.in/channels/filmy_onlinehd/card" TargetMode="External"/><Relationship Id="rId3" Type="http://schemas.openxmlformats.org/officeDocument/2006/relationships/hyperlink" Target="https://telega.in/channels/serialy_melodramy_komedii/card" TargetMode="External"/><Relationship Id="rId4" Type="http://schemas.openxmlformats.org/officeDocument/2006/relationships/hyperlink" Target="https://telega.in/channels/f_ilm_v_ideo/card" TargetMode="External"/><Relationship Id="rId9" Type="http://schemas.openxmlformats.org/officeDocument/2006/relationships/hyperlink" Target="https://telega.in/channels/AAAAAFE6KLAnXIKTjhi2ZA/card" TargetMode="External"/><Relationship Id="rId5" Type="http://schemas.openxmlformats.org/officeDocument/2006/relationships/hyperlink" Target="https://telega.in/channels/besthdfilmx/card" TargetMode="External"/><Relationship Id="rId6" Type="http://schemas.openxmlformats.org/officeDocument/2006/relationships/hyperlink" Target="https://telega.in/channels/myltfilmi/card" TargetMode="External"/><Relationship Id="rId7" Type="http://schemas.openxmlformats.org/officeDocument/2006/relationships/hyperlink" Target="https://telega.in/channels/melodramionline/card" TargetMode="External"/><Relationship Id="rId8" Type="http://schemas.openxmlformats.org/officeDocument/2006/relationships/hyperlink" Target="https://telega.in/channels/movietape_online/card" TargetMode="External"/><Relationship Id="rId73" Type="http://schemas.openxmlformats.org/officeDocument/2006/relationships/hyperlink" Target="https://telega.in/channels/kinomirplushd/card" TargetMode="External"/><Relationship Id="rId72" Type="http://schemas.openxmlformats.org/officeDocument/2006/relationships/hyperlink" Target="https://telega.in/channels/kakoy_film/card" TargetMode="External"/><Relationship Id="rId75" Type="http://schemas.openxmlformats.org/officeDocument/2006/relationships/hyperlink" Target="https://telega.in/channels/gidonline_original/card" TargetMode="External"/><Relationship Id="rId74" Type="http://schemas.openxmlformats.org/officeDocument/2006/relationships/hyperlink" Target="https://telega.in/channels/mixpozitiv/card" TargetMode="External"/><Relationship Id="rId77" Type="http://schemas.openxmlformats.org/officeDocument/2006/relationships/hyperlink" Target="https://telega.in/channels/mirkinoplushd/card" TargetMode="External"/><Relationship Id="rId76" Type="http://schemas.openxmlformats.org/officeDocument/2006/relationships/hyperlink" Target="https://telega.in/channels/kino_novosti_serialy/card" TargetMode="External"/><Relationship Id="rId79" Type="http://schemas.openxmlformats.org/officeDocument/2006/relationships/hyperlink" Target="https://telega.in/channels/HorrorKino/card" TargetMode="External"/><Relationship Id="rId78" Type="http://schemas.openxmlformats.org/officeDocument/2006/relationships/hyperlink" Target="https://telega.in/channels/kinogrand/card" TargetMode="External"/><Relationship Id="rId71" Type="http://schemas.openxmlformats.org/officeDocument/2006/relationships/hyperlink" Target="https://telega.in/channels/AAAAAEXUyAXs6af-Kv-tvA/card" TargetMode="External"/><Relationship Id="rId70" Type="http://schemas.openxmlformats.org/officeDocument/2006/relationships/hyperlink" Target="https://telega.in/channels/ru12edit/card" TargetMode="External"/><Relationship Id="rId62" Type="http://schemas.openxmlformats.org/officeDocument/2006/relationships/hyperlink" Target="https://telega.in/channels/top_100_filmov/card" TargetMode="External"/><Relationship Id="rId61" Type="http://schemas.openxmlformats.org/officeDocument/2006/relationships/hyperlink" Target="https://telega.in/channels/SuperFillmy/card" TargetMode="External"/><Relationship Id="rId64" Type="http://schemas.openxmlformats.org/officeDocument/2006/relationships/hyperlink" Target="https://telega.in/channels/kinoska2/card" TargetMode="External"/><Relationship Id="rId63" Type="http://schemas.openxmlformats.org/officeDocument/2006/relationships/hyperlink" Target="https://telega.in/channels/vseMovies/card" TargetMode="External"/><Relationship Id="rId66" Type="http://schemas.openxmlformats.org/officeDocument/2006/relationships/hyperlink" Target="https://telega.in/channels/kino_kayf/card" TargetMode="External"/><Relationship Id="rId65" Type="http://schemas.openxmlformats.org/officeDocument/2006/relationships/hyperlink" Target="https://telega.in/channels/kinoska1/card" TargetMode="External"/><Relationship Id="rId68" Type="http://schemas.openxmlformats.org/officeDocument/2006/relationships/hyperlink" Target="https://telega.in/channels/tmkino/card" TargetMode="External"/><Relationship Id="rId67" Type="http://schemas.openxmlformats.org/officeDocument/2006/relationships/hyperlink" Target="https://telega.in/channels/positive_humor/card" TargetMode="External"/><Relationship Id="rId60" Type="http://schemas.openxmlformats.org/officeDocument/2006/relationships/hyperlink" Target="https://telega.in/channels/detskiymira/card" TargetMode="External"/><Relationship Id="rId69" Type="http://schemas.openxmlformats.org/officeDocument/2006/relationships/hyperlink" Target="https://telega.in/channels/lowdeath/card" TargetMode="External"/><Relationship Id="rId51" Type="http://schemas.openxmlformats.org/officeDocument/2006/relationships/hyperlink" Target="https://telega.in/channels/HDPremium/card" TargetMode="External"/><Relationship Id="rId50" Type="http://schemas.openxmlformats.org/officeDocument/2006/relationships/hyperlink" Target="https://telega.in/channels/filmy_telegram/card" TargetMode="External"/><Relationship Id="rId53" Type="http://schemas.openxmlformats.org/officeDocument/2006/relationships/hyperlink" Target="https://telega.in/channels/AAAAAD7qAW1Vcmyd3agUSA/card" TargetMode="External"/><Relationship Id="rId52" Type="http://schemas.openxmlformats.org/officeDocument/2006/relationships/hyperlink" Target="https://telega.in/channels/banana_filmy/card" TargetMode="External"/><Relationship Id="rId55" Type="http://schemas.openxmlformats.org/officeDocument/2006/relationships/hyperlink" Target="https://telega.in/channels/filmswithyou/card" TargetMode="External"/><Relationship Id="rId54" Type="http://schemas.openxmlformats.org/officeDocument/2006/relationships/hyperlink" Target="https://telega.in/channels/creepiest/card" TargetMode="External"/><Relationship Id="rId57" Type="http://schemas.openxmlformats.org/officeDocument/2006/relationships/hyperlink" Target="https://telega.in/channels/NauchnyeFilmy/card" TargetMode="External"/><Relationship Id="rId56" Type="http://schemas.openxmlformats.org/officeDocument/2006/relationships/hyperlink" Target="https://telega.in/channels/kinof1lmy/card" TargetMode="External"/><Relationship Id="rId59" Type="http://schemas.openxmlformats.org/officeDocument/2006/relationships/hyperlink" Target="https://telega.in/channels/tv_nks/card" TargetMode="External"/><Relationship Id="rId58" Type="http://schemas.openxmlformats.org/officeDocument/2006/relationships/hyperlink" Target="https://telega.in/channels/discovery_film/card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xSplit="1.0" ySplit="3.0" topLeftCell="B4" activePane="bottomRight" state="frozen"/>
      <selection activeCell="B1" sqref="B1" pane="topRight"/>
      <selection activeCell="A4" sqref="A4" pane="bottomLeft"/>
      <selection activeCell="B4" sqref="B4" pane="bottomRight"/>
    </sheetView>
  </sheetViews>
  <sheetFormatPr customHeight="1" defaultColWidth="14.43" defaultRowHeight="15.75"/>
  <cols>
    <col customWidth="1" min="1" max="1" width="34.71"/>
    <col customWidth="1" min="2" max="2" width="11.14"/>
    <col customWidth="1" min="3" max="5" width="8.57"/>
    <col customWidth="1" min="6" max="6" width="7.57"/>
    <col customWidth="1" min="7" max="7" width="8.57"/>
    <col customWidth="1" min="8" max="8" width="10.29"/>
    <col customWidth="1" min="9" max="9" width="10.0"/>
    <col customWidth="1" min="10" max="10" width="10.86"/>
    <col customWidth="1" min="11" max="12" width="9.43"/>
    <col customWidth="1" min="13" max="13" width="11.57"/>
    <col customWidth="1" min="14" max="14" width="7.57"/>
    <col customWidth="1" min="15" max="15" width="1.43"/>
    <col customWidth="1" min="16" max="16" width="11.57"/>
    <col customWidth="1" min="17" max="17" width="12.29"/>
    <col customWidth="1" hidden="1" min="18" max="18" width="6.43"/>
    <col customWidth="1" hidden="1" min="19" max="19" width="14.0"/>
    <col customWidth="1" min="20" max="20" width="1.57"/>
    <col customWidth="1" min="21" max="21" width="11.86"/>
    <col customWidth="1" hidden="1" min="22" max="22" width="12.0"/>
    <col customWidth="1" hidden="1" min="23" max="23" width="13.43"/>
    <col customWidth="1" min="24" max="24" width="12.43"/>
    <col customWidth="1" min="25" max="25" width="12.71"/>
    <col customWidth="1" min="26" max="26" width="11.29"/>
  </cols>
  <sheetData>
    <row r="1">
      <c r="A1" s="1"/>
      <c r="B1" s="2"/>
      <c r="C1" s="2"/>
      <c r="D1" s="2"/>
      <c r="E1" s="2"/>
      <c r="F1" s="2"/>
      <c r="G1" s="2"/>
      <c r="H1" s="3" t="s">
        <v>0</v>
      </c>
      <c r="M1" s="4"/>
      <c r="N1" s="4"/>
      <c r="O1" s="5" t="s">
        <v>1</v>
      </c>
      <c r="P1" s="6" t="s">
        <v>2</v>
      </c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</row>
    <row r="2">
      <c r="A2" s="8"/>
      <c r="B2" s="9" t="s">
        <v>3</v>
      </c>
      <c r="C2" s="9" t="s">
        <v>4</v>
      </c>
      <c r="D2" s="9" t="s">
        <v>5</v>
      </c>
      <c r="E2" s="10" t="s">
        <v>6</v>
      </c>
      <c r="F2" s="10" t="s">
        <v>7</v>
      </c>
      <c r="G2" s="9" t="s">
        <v>8</v>
      </c>
      <c r="H2" s="11" t="s">
        <v>9</v>
      </c>
      <c r="I2" s="12" t="s">
        <v>10</v>
      </c>
      <c r="J2" s="11" t="s">
        <v>11</v>
      </c>
      <c r="K2" s="12" t="s">
        <v>12</v>
      </c>
      <c r="L2" s="11" t="s">
        <v>13</v>
      </c>
      <c r="M2" s="13" t="s">
        <v>14</v>
      </c>
      <c r="N2" s="13" t="s">
        <v>15</v>
      </c>
      <c r="O2" s="14"/>
      <c r="P2" s="15" t="s">
        <v>16</v>
      </c>
      <c r="Q2" s="16" t="s">
        <v>17</v>
      </c>
      <c r="R2" s="15" t="s">
        <v>18</v>
      </c>
      <c r="S2" s="17" t="s">
        <v>19</v>
      </c>
      <c r="T2" s="17"/>
      <c r="U2" s="17" t="s">
        <v>20</v>
      </c>
      <c r="V2" s="17" t="s">
        <v>21</v>
      </c>
      <c r="W2" s="17" t="s">
        <v>22</v>
      </c>
      <c r="X2" s="17" t="s">
        <v>23</v>
      </c>
      <c r="Y2" s="17" t="s">
        <v>24</v>
      </c>
      <c r="Z2" s="17" t="s">
        <v>25</v>
      </c>
      <c r="AA2" s="17" t="s">
        <v>26</v>
      </c>
      <c r="AB2" s="18"/>
      <c r="AC2" s="18"/>
      <c r="AD2" s="18"/>
      <c r="AE2" s="18"/>
      <c r="AF2" s="18"/>
      <c r="AG2" s="18"/>
      <c r="AH2" s="18"/>
      <c r="AI2" s="18"/>
      <c r="AJ2" s="18"/>
      <c r="AK2" s="18"/>
    </row>
    <row r="3">
      <c r="A3" s="19"/>
      <c r="B3" s="20" t="s">
        <v>27</v>
      </c>
      <c r="C3" s="21"/>
      <c r="D3" s="21"/>
      <c r="E3" s="21" t="s">
        <v>28</v>
      </c>
      <c r="F3" s="21" t="s">
        <v>29</v>
      </c>
      <c r="G3" s="20" t="s">
        <v>30</v>
      </c>
      <c r="H3" s="22" t="s">
        <v>31</v>
      </c>
      <c r="I3" s="23" t="s">
        <v>32</v>
      </c>
      <c r="J3" s="22" t="s">
        <v>33</v>
      </c>
      <c r="K3" s="23" t="s">
        <v>34</v>
      </c>
      <c r="L3" s="22" t="s">
        <v>35</v>
      </c>
      <c r="M3" s="24" t="s">
        <v>36</v>
      </c>
      <c r="N3" s="24" t="s">
        <v>37</v>
      </c>
      <c r="O3" s="2"/>
      <c r="P3" s="25" t="s">
        <v>38</v>
      </c>
      <c r="Q3" s="25" t="s">
        <v>39</v>
      </c>
      <c r="R3" s="26" t="s">
        <v>40</v>
      </c>
      <c r="S3" s="27" t="s">
        <v>41</v>
      </c>
      <c r="T3" s="28"/>
      <c r="U3" s="28" t="s">
        <v>42</v>
      </c>
      <c r="V3" s="29" t="s">
        <v>43</v>
      </c>
      <c r="W3" s="29" t="s">
        <v>44</v>
      </c>
      <c r="X3" s="28" t="s">
        <v>45</v>
      </c>
      <c r="Y3" s="28" t="s">
        <v>46</v>
      </c>
      <c r="Z3" s="29" t="s">
        <v>47</v>
      </c>
      <c r="AA3" s="28" t="s">
        <v>48</v>
      </c>
      <c r="AB3" s="28"/>
      <c r="AC3" s="7"/>
      <c r="AD3" s="7"/>
      <c r="AE3" s="7"/>
      <c r="AF3" s="7"/>
      <c r="AG3" s="7"/>
      <c r="AH3" s="7"/>
      <c r="AI3" s="7"/>
      <c r="AJ3" s="7"/>
      <c r="AK3" s="7"/>
    </row>
    <row r="4" ht="22.5" customHeight="1">
      <c r="A4" s="30" t="s">
        <v>49</v>
      </c>
      <c r="B4" s="31"/>
      <c r="C4" s="32"/>
      <c r="D4" s="32"/>
      <c r="E4" s="32"/>
      <c r="F4" s="31"/>
      <c r="G4" s="33"/>
      <c r="H4" s="34"/>
      <c r="I4" s="35"/>
      <c r="J4" s="36"/>
      <c r="K4" s="36"/>
      <c r="L4" s="37"/>
      <c r="M4" s="34"/>
      <c r="N4" s="38"/>
      <c r="O4" s="35"/>
      <c r="P4" s="35"/>
      <c r="Q4" s="35"/>
      <c r="R4" s="38"/>
      <c r="S4" s="39"/>
      <c r="T4" s="35"/>
      <c r="U4" s="35"/>
      <c r="V4" s="35"/>
      <c r="W4" s="40"/>
      <c r="X4" s="41"/>
      <c r="Y4" s="42"/>
      <c r="Z4" s="35"/>
      <c r="AA4" s="35"/>
      <c r="AB4" s="43"/>
      <c r="AC4" s="43"/>
      <c r="AD4" s="43"/>
      <c r="AE4" s="43"/>
      <c r="AF4" s="43"/>
      <c r="AG4" s="43"/>
      <c r="AH4" s="43"/>
      <c r="AI4" s="43"/>
      <c r="AJ4" s="43"/>
      <c r="AK4" s="43"/>
    </row>
    <row r="5" ht="27.0" customHeight="1">
      <c r="A5" s="44" t="s">
        <v>50</v>
      </c>
      <c r="B5" s="31">
        <v>200000.0</v>
      </c>
      <c r="C5" s="32">
        <v>0.5</v>
      </c>
      <c r="D5" s="31">
        <f t="shared" ref="D5:D7" si="1">B5*C5</f>
        <v>100000</v>
      </c>
      <c r="E5" s="32">
        <v>0.05</v>
      </c>
      <c r="F5" s="31">
        <f t="shared" ref="F5:F7" si="2">D5*E5</f>
        <v>5000</v>
      </c>
      <c r="G5" s="33">
        <f t="shared" ref="G5:G7" si="3">F5*L5</f>
        <v>22500</v>
      </c>
      <c r="H5" s="45">
        <f t="shared" ref="H5:H7" si="4">I5*J5*L5</f>
        <v>670.5</v>
      </c>
      <c r="I5" s="35">
        <v>149.0</v>
      </c>
      <c r="J5" s="36">
        <v>1.0</v>
      </c>
      <c r="K5" s="36"/>
      <c r="L5" s="37">
        <v>4.5</v>
      </c>
      <c r="M5" s="34">
        <f t="shared" ref="M5:M7" si="5">Z5/F5</f>
        <v>300</v>
      </c>
      <c r="N5" s="38"/>
      <c r="O5" s="35"/>
      <c r="P5" s="46">
        <v>7.5</v>
      </c>
      <c r="Q5" s="47">
        <f t="shared" ref="Q5:Q7" si="6">E5*H5</f>
        <v>33.525</v>
      </c>
      <c r="R5" s="38"/>
      <c r="S5" s="39"/>
      <c r="T5" s="35"/>
      <c r="U5" s="48">
        <f t="shared" ref="U5:U7" si="7">X5-AA5-Y5-Z5</f>
        <v>1852500</v>
      </c>
      <c r="V5" s="48">
        <f t="shared" ref="V5:V7" si="8">B5*(Q5-P5)</f>
        <v>5205000</v>
      </c>
      <c r="W5" s="40">
        <f t="shared" ref="W5:W7" si="9">F5*I5*L5</f>
        <v>3352500</v>
      </c>
      <c r="X5" s="49">
        <f t="shared" ref="X5:X7" si="10">H5*F5</f>
        <v>3352500</v>
      </c>
      <c r="Y5" s="35"/>
      <c r="Z5" s="35">
        <f t="shared" ref="Z5:Z7" si="11">B5*P5</f>
        <v>1500000</v>
      </c>
      <c r="AA5" s="35"/>
      <c r="AB5" s="43"/>
      <c r="AC5" s="43"/>
      <c r="AD5" s="43"/>
      <c r="AE5" s="43"/>
      <c r="AF5" s="43"/>
      <c r="AG5" s="43"/>
      <c r="AH5" s="43"/>
      <c r="AI5" s="43"/>
      <c r="AJ5" s="43"/>
      <c r="AK5" s="43"/>
    </row>
    <row r="6" ht="27.0" customHeight="1">
      <c r="A6" s="44" t="s">
        <v>51</v>
      </c>
      <c r="B6" s="31">
        <v>200000.0</v>
      </c>
      <c r="C6" s="32">
        <v>0.5</v>
      </c>
      <c r="D6" s="31">
        <f t="shared" si="1"/>
        <v>100000</v>
      </c>
      <c r="E6" s="32">
        <v>0.05</v>
      </c>
      <c r="F6" s="31">
        <f t="shared" si="2"/>
        <v>5000</v>
      </c>
      <c r="G6" s="33">
        <f t="shared" si="3"/>
        <v>22500</v>
      </c>
      <c r="H6" s="45">
        <f t="shared" si="4"/>
        <v>787.5</v>
      </c>
      <c r="I6" s="35">
        <v>175.0</v>
      </c>
      <c r="J6" s="36">
        <v>1.0</v>
      </c>
      <c r="K6" s="36"/>
      <c r="L6" s="37">
        <v>4.5</v>
      </c>
      <c r="M6" s="34">
        <f t="shared" si="5"/>
        <v>300</v>
      </c>
      <c r="N6" s="38"/>
      <c r="O6" s="35"/>
      <c r="P6" s="46">
        <v>7.5</v>
      </c>
      <c r="Q6" s="47">
        <f t="shared" si="6"/>
        <v>39.375</v>
      </c>
      <c r="R6" s="38"/>
      <c r="S6" s="39"/>
      <c r="T6" s="35"/>
      <c r="U6" s="48">
        <f t="shared" si="7"/>
        <v>2437500</v>
      </c>
      <c r="V6" s="48">
        <f t="shared" si="8"/>
        <v>6375000</v>
      </c>
      <c r="W6" s="40">
        <f t="shared" si="9"/>
        <v>3937500</v>
      </c>
      <c r="X6" s="49">
        <f t="shared" si="10"/>
        <v>3937500</v>
      </c>
      <c r="Y6" s="35"/>
      <c r="Z6" s="35">
        <f t="shared" si="11"/>
        <v>1500000</v>
      </c>
      <c r="AA6" s="35"/>
      <c r="AB6" s="43"/>
      <c r="AC6" s="43"/>
      <c r="AD6" s="43"/>
      <c r="AE6" s="43"/>
      <c r="AF6" s="43"/>
      <c r="AG6" s="43"/>
      <c r="AH6" s="43"/>
      <c r="AI6" s="43"/>
      <c r="AJ6" s="43"/>
      <c r="AK6" s="43"/>
    </row>
    <row r="7" ht="27.0" customHeight="1">
      <c r="A7" s="44" t="s">
        <v>52</v>
      </c>
      <c r="B7" s="31">
        <v>220000.0</v>
      </c>
      <c r="C7" s="32">
        <v>0.5</v>
      </c>
      <c r="D7" s="31">
        <f t="shared" si="1"/>
        <v>110000</v>
      </c>
      <c r="E7" s="50">
        <v>0.05</v>
      </c>
      <c r="F7" s="31">
        <f t="shared" si="2"/>
        <v>5500</v>
      </c>
      <c r="G7" s="33">
        <f t="shared" si="3"/>
        <v>24750</v>
      </c>
      <c r="H7" s="51">
        <f t="shared" si="4"/>
        <v>895.5</v>
      </c>
      <c r="I7" s="35">
        <v>199.0</v>
      </c>
      <c r="J7" s="36">
        <v>1.0</v>
      </c>
      <c r="K7" s="36"/>
      <c r="L7" s="52">
        <v>4.5</v>
      </c>
      <c r="M7" s="34">
        <f t="shared" si="5"/>
        <v>300</v>
      </c>
      <c r="N7" s="38"/>
      <c r="O7" s="35"/>
      <c r="P7" s="53">
        <v>7.5</v>
      </c>
      <c r="Q7" s="47">
        <f t="shared" si="6"/>
        <v>44.775</v>
      </c>
      <c r="R7" s="38"/>
      <c r="S7" s="39"/>
      <c r="T7" s="35"/>
      <c r="U7" s="48">
        <f t="shared" si="7"/>
        <v>3275250</v>
      </c>
      <c r="V7" s="48">
        <f t="shared" si="8"/>
        <v>8200500</v>
      </c>
      <c r="W7" s="40">
        <f t="shared" si="9"/>
        <v>4925250</v>
      </c>
      <c r="X7" s="49">
        <f t="shared" si="10"/>
        <v>4925250</v>
      </c>
      <c r="Y7" s="35"/>
      <c r="Z7" s="35">
        <f t="shared" si="11"/>
        <v>1650000</v>
      </c>
      <c r="AA7" s="35"/>
      <c r="AB7" s="43"/>
      <c r="AC7" s="43"/>
      <c r="AD7" s="43"/>
      <c r="AE7" s="43"/>
      <c r="AF7" s="43"/>
      <c r="AG7" s="43"/>
      <c r="AH7" s="43"/>
      <c r="AI7" s="43"/>
      <c r="AJ7" s="43"/>
      <c r="AK7" s="43"/>
    </row>
    <row r="8" ht="27.0" customHeight="1">
      <c r="A8" s="44"/>
      <c r="B8" s="31"/>
      <c r="C8" s="32"/>
      <c r="D8" s="31"/>
      <c r="E8" s="32"/>
      <c r="F8" s="31"/>
      <c r="G8" s="33"/>
      <c r="H8" s="45"/>
      <c r="I8" s="35"/>
      <c r="J8" s="36"/>
      <c r="K8" s="36"/>
      <c r="L8" s="37"/>
      <c r="M8" s="34"/>
      <c r="N8" s="38"/>
      <c r="O8" s="35"/>
      <c r="P8" s="46"/>
      <c r="Q8" s="47"/>
      <c r="R8" s="38"/>
      <c r="S8" s="39"/>
      <c r="T8" s="35"/>
      <c r="U8" s="35"/>
      <c r="V8" s="35"/>
      <c r="W8" s="54"/>
      <c r="X8" s="41"/>
      <c r="Y8" s="35"/>
      <c r="Z8" s="35"/>
      <c r="AA8" s="35"/>
      <c r="AB8" s="43"/>
      <c r="AC8" s="43"/>
      <c r="AD8" s="43"/>
      <c r="AE8" s="43"/>
      <c r="AF8" s="43"/>
      <c r="AG8" s="43"/>
      <c r="AH8" s="43"/>
      <c r="AI8" s="43"/>
      <c r="AJ8" s="43"/>
      <c r="AK8" s="43"/>
    </row>
    <row r="9" ht="27.0" customHeight="1">
      <c r="A9" s="44" t="s">
        <v>53</v>
      </c>
      <c r="B9" s="31">
        <v>220000.0</v>
      </c>
      <c r="C9" s="32">
        <v>0.5</v>
      </c>
      <c r="D9" s="31">
        <f t="shared" ref="D9:D10" si="12">B9*C9</f>
        <v>110000</v>
      </c>
      <c r="E9" s="50">
        <v>0.05</v>
      </c>
      <c r="F9" s="31">
        <f t="shared" ref="F9:F10" si="13">D9*E9</f>
        <v>5500</v>
      </c>
      <c r="G9" s="33">
        <f t="shared" ref="G9:G10" si="14">F9*L9</f>
        <v>24750</v>
      </c>
      <c r="H9" s="51">
        <f t="shared" ref="H9:H10" si="15">I9*J9*L9</f>
        <v>895.5</v>
      </c>
      <c r="I9" s="35">
        <v>199.0</v>
      </c>
      <c r="J9" s="36">
        <v>1.0</v>
      </c>
      <c r="K9" s="36"/>
      <c r="L9" s="52">
        <v>4.5</v>
      </c>
      <c r="M9" s="34">
        <f t="shared" ref="M9:M10" si="16">Z9/F9</f>
        <v>1200</v>
      </c>
      <c r="N9" s="38"/>
      <c r="O9" s="35"/>
      <c r="P9" s="53">
        <v>30.0</v>
      </c>
      <c r="Q9" s="47">
        <f t="shared" ref="Q9:Q10" si="17">E9*H9</f>
        <v>44.775</v>
      </c>
      <c r="R9" s="38"/>
      <c r="S9" s="39"/>
      <c r="T9" s="35"/>
      <c r="U9" s="48">
        <f t="shared" ref="U9:U10" si="18">X9-AA9-Y9-Z9</f>
        <v>-1674750</v>
      </c>
      <c r="V9" s="48">
        <f t="shared" ref="V9:V10" si="19">B9*(Q9-P9)</f>
        <v>3250500</v>
      </c>
      <c r="W9" s="40">
        <f t="shared" ref="W9:W10" si="20">F9*I9*L9</f>
        <v>4925250</v>
      </c>
      <c r="X9" s="49">
        <f t="shared" ref="X9:X10" si="21">H9*F9</f>
        <v>4925250</v>
      </c>
      <c r="Y9" s="35"/>
      <c r="Z9" s="35">
        <f t="shared" ref="Z9:Z10" si="22">B9*P9</f>
        <v>6600000</v>
      </c>
      <c r="AA9" s="35"/>
      <c r="AB9" s="43"/>
      <c r="AC9" s="43"/>
      <c r="AD9" s="43"/>
      <c r="AE9" s="43"/>
      <c r="AF9" s="43"/>
      <c r="AG9" s="43"/>
      <c r="AH9" s="43"/>
      <c r="AI9" s="43"/>
      <c r="AJ9" s="43"/>
      <c r="AK9" s="43"/>
    </row>
    <row r="10" ht="27.0" customHeight="1">
      <c r="A10" s="44" t="s">
        <v>54</v>
      </c>
      <c r="B10" s="31">
        <v>220000.0</v>
      </c>
      <c r="C10" s="32">
        <v>0.5</v>
      </c>
      <c r="D10" s="31">
        <f t="shared" si="12"/>
        <v>110000</v>
      </c>
      <c r="E10" s="50">
        <v>0.01</v>
      </c>
      <c r="F10" s="31">
        <f t="shared" si="13"/>
        <v>1100</v>
      </c>
      <c r="G10" s="33">
        <f t="shared" si="14"/>
        <v>4950</v>
      </c>
      <c r="H10" s="51">
        <f t="shared" si="15"/>
        <v>895.5</v>
      </c>
      <c r="I10" s="35">
        <v>199.0</v>
      </c>
      <c r="J10" s="36">
        <v>1.0</v>
      </c>
      <c r="K10" s="36"/>
      <c r="L10" s="52">
        <v>4.5</v>
      </c>
      <c r="M10" s="34">
        <f t="shared" si="16"/>
        <v>6000</v>
      </c>
      <c r="N10" s="38"/>
      <c r="O10" s="35"/>
      <c r="P10" s="53">
        <v>30.0</v>
      </c>
      <c r="Q10" s="47">
        <f t="shared" si="17"/>
        <v>8.955</v>
      </c>
      <c r="R10" s="38"/>
      <c r="S10" s="39"/>
      <c r="T10" s="35"/>
      <c r="U10" s="48">
        <f t="shared" si="18"/>
        <v>-5614950</v>
      </c>
      <c r="V10" s="48">
        <f t="shared" si="19"/>
        <v>-4629900</v>
      </c>
      <c r="W10" s="40">
        <f t="shared" si="20"/>
        <v>985050</v>
      </c>
      <c r="X10" s="49">
        <f t="shared" si="21"/>
        <v>985050</v>
      </c>
      <c r="Y10" s="35"/>
      <c r="Z10" s="35">
        <f t="shared" si="22"/>
        <v>6600000</v>
      </c>
      <c r="AA10" s="35"/>
      <c r="AB10" s="43"/>
      <c r="AC10" s="43"/>
      <c r="AD10" s="43"/>
      <c r="AE10" s="43"/>
      <c r="AF10" s="43"/>
      <c r="AG10" s="43"/>
      <c r="AH10" s="43"/>
      <c r="AI10" s="43"/>
      <c r="AJ10" s="43"/>
      <c r="AK10" s="43"/>
    </row>
    <row r="11" ht="22.5" customHeight="1">
      <c r="A11" s="44"/>
      <c r="B11" s="31"/>
      <c r="C11" s="32"/>
      <c r="D11" s="32"/>
      <c r="E11" s="32"/>
      <c r="F11" s="31"/>
      <c r="G11" s="33"/>
      <c r="H11" s="34"/>
      <c r="I11" s="35"/>
      <c r="J11" s="36"/>
      <c r="K11" s="36"/>
      <c r="L11" s="37"/>
      <c r="M11" s="34"/>
      <c r="N11" s="38"/>
      <c r="O11" s="35"/>
      <c r="P11" s="47"/>
      <c r="Q11" s="47"/>
      <c r="R11" s="38"/>
      <c r="S11" s="39"/>
      <c r="T11" s="35"/>
      <c r="U11" s="35"/>
      <c r="V11" s="35"/>
      <c r="W11" s="40"/>
      <c r="X11" s="40"/>
      <c r="Y11" s="40"/>
      <c r="Z11" s="35"/>
      <c r="AA11" s="35"/>
      <c r="AB11" s="43"/>
      <c r="AC11" s="43"/>
      <c r="AD11" s="43"/>
      <c r="AE11" s="43"/>
      <c r="AF11" s="43"/>
      <c r="AG11" s="43"/>
      <c r="AH11" s="43"/>
      <c r="AI11" s="43"/>
      <c r="AJ11" s="43"/>
      <c r="AK11" s="43"/>
    </row>
    <row r="12" ht="27.0" customHeight="1">
      <c r="A12" s="44" t="s">
        <v>55</v>
      </c>
      <c r="B12" s="31">
        <v>200000.0</v>
      </c>
      <c r="C12" s="32">
        <v>0.3</v>
      </c>
      <c r="D12" s="31">
        <f t="shared" ref="D12:D13" si="23">B12*C12</f>
        <v>60000</v>
      </c>
      <c r="E12" s="32">
        <v>0.05</v>
      </c>
      <c r="F12" s="31">
        <f t="shared" ref="F12:F13" si="24">D12*E12</f>
        <v>3000</v>
      </c>
      <c r="G12" s="33">
        <f t="shared" ref="G12:G13" si="25">F12*L12</f>
        <v>27000</v>
      </c>
      <c r="H12" s="45">
        <f t="shared" ref="H12:H13" si="26">I12*J12*L12</f>
        <v>3150</v>
      </c>
      <c r="I12" s="35">
        <v>350.0</v>
      </c>
      <c r="J12" s="36">
        <v>1.0</v>
      </c>
      <c r="K12" s="36"/>
      <c r="L12" s="37">
        <v>9.0</v>
      </c>
      <c r="M12" s="34">
        <f t="shared" ref="M12:M13" si="27">Z12/F12</f>
        <v>1000</v>
      </c>
      <c r="N12" s="38"/>
      <c r="O12" s="35"/>
      <c r="P12" s="46">
        <v>15.0</v>
      </c>
      <c r="Q12" s="47">
        <f t="shared" ref="Q12:Q13" si="28">E12*H12</f>
        <v>157.5</v>
      </c>
      <c r="R12" s="38"/>
      <c r="S12" s="39"/>
      <c r="T12" s="35"/>
      <c r="U12" s="48">
        <f t="shared" ref="U12:U13" si="29">X12-AA12-Y12-Z12</f>
        <v>6450000</v>
      </c>
      <c r="V12" s="48">
        <f t="shared" ref="V12:V13" si="30">B12*(Q12-P12)</f>
        <v>28500000</v>
      </c>
      <c r="W12" s="40">
        <f t="shared" ref="W12:W13" si="31">F12*I12*L12</f>
        <v>9450000</v>
      </c>
      <c r="X12" s="49">
        <f t="shared" ref="X12:X13" si="32">H12*F12</f>
        <v>9450000</v>
      </c>
      <c r="Y12" s="35"/>
      <c r="Z12" s="35">
        <f t="shared" ref="Z12:Z13" si="33">B12*P12</f>
        <v>3000000</v>
      </c>
      <c r="AA12" s="35"/>
      <c r="AB12" s="43"/>
      <c r="AC12" s="43"/>
      <c r="AD12" s="43"/>
      <c r="AE12" s="43"/>
      <c r="AF12" s="43"/>
      <c r="AG12" s="43"/>
      <c r="AH12" s="43"/>
      <c r="AI12" s="43"/>
      <c r="AJ12" s="43"/>
      <c r="AK12" s="43"/>
    </row>
    <row r="13" ht="27.0" customHeight="1">
      <c r="A13" s="44" t="s">
        <v>55</v>
      </c>
      <c r="B13" s="31">
        <v>200000.0</v>
      </c>
      <c r="C13" s="32">
        <v>0.3</v>
      </c>
      <c r="D13" s="31">
        <f t="shared" si="23"/>
        <v>60000</v>
      </c>
      <c r="E13" s="32">
        <v>0.05</v>
      </c>
      <c r="F13" s="31">
        <f t="shared" si="24"/>
        <v>3000</v>
      </c>
      <c r="G13" s="33">
        <f t="shared" si="25"/>
        <v>27000</v>
      </c>
      <c r="H13" s="45">
        <f t="shared" si="26"/>
        <v>3150</v>
      </c>
      <c r="I13" s="35">
        <v>350.0</v>
      </c>
      <c r="J13" s="36">
        <v>1.0</v>
      </c>
      <c r="K13" s="36"/>
      <c r="L13" s="37">
        <v>9.0</v>
      </c>
      <c r="M13" s="34">
        <f t="shared" si="27"/>
        <v>1000</v>
      </c>
      <c r="N13" s="38"/>
      <c r="O13" s="35"/>
      <c r="P13" s="46">
        <v>15.0</v>
      </c>
      <c r="Q13" s="47">
        <f t="shared" si="28"/>
        <v>157.5</v>
      </c>
      <c r="R13" s="38"/>
      <c r="S13" s="39"/>
      <c r="T13" s="35"/>
      <c r="U13" s="48">
        <f t="shared" si="29"/>
        <v>6450000</v>
      </c>
      <c r="V13" s="48">
        <f t="shared" si="30"/>
        <v>28500000</v>
      </c>
      <c r="W13" s="40">
        <f t="shared" si="31"/>
        <v>9450000</v>
      </c>
      <c r="X13" s="49">
        <f t="shared" si="32"/>
        <v>9450000</v>
      </c>
      <c r="Y13" s="35"/>
      <c r="Z13" s="35">
        <f t="shared" si="33"/>
        <v>3000000</v>
      </c>
      <c r="AA13" s="35"/>
      <c r="AB13" s="43"/>
      <c r="AC13" s="43"/>
      <c r="AD13" s="43"/>
      <c r="AE13" s="43"/>
      <c r="AF13" s="43"/>
      <c r="AG13" s="43"/>
      <c r="AH13" s="43"/>
      <c r="AI13" s="43"/>
      <c r="AJ13" s="43"/>
      <c r="AK13" s="43"/>
    </row>
    <row r="14" ht="22.5" customHeight="1">
      <c r="A14" s="44"/>
      <c r="B14" s="31"/>
      <c r="F14" s="31"/>
      <c r="H14" s="31"/>
      <c r="J14" s="36"/>
      <c r="K14" s="36"/>
      <c r="L14" s="37"/>
      <c r="M14" s="34"/>
      <c r="N14" s="38"/>
      <c r="O14" s="35"/>
      <c r="P14" s="47"/>
      <c r="Q14" s="47"/>
      <c r="R14" s="38"/>
      <c r="S14" s="39"/>
      <c r="T14" s="35"/>
      <c r="U14" s="35"/>
      <c r="V14" s="35"/>
      <c r="W14" s="40"/>
      <c r="X14" s="40"/>
      <c r="Y14" s="40"/>
      <c r="Z14" s="35"/>
      <c r="AA14" s="35"/>
      <c r="AB14" s="43"/>
      <c r="AC14" s="43"/>
      <c r="AD14" s="43"/>
      <c r="AE14" s="43"/>
      <c r="AF14" s="43"/>
      <c r="AG14" s="43"/>
      <c r="AH14" s="43"/>
      <c r="AI14" s="43"/>
      <c r="AJ14" s="43"/>
      <c r="AK14" s="43"/>
    </row>
    <row r="15" ht="27.0" customHeight="1">
      <c r="A15" s="44" t="s">
        <v>56</v>
      </c>
      <c r="B15" s="31">
        <v>220000.0</v>
      </c>
      <c r="C15" s="32">
        <v>0.5</v>
      </c>
      <c r="D15" s="31">
        <f>B15*C15</f>
        <v>110000</v>
      </c>
      <c r="E15" s="50">
        <v>0.05</v>
      </c>
      <c r="F15" s="31">
        <f>D15*E15</f>
        <v>5500</v>
      </c>
      <c r="G15" s="33">
        <f>F15*L15</f>
        <v>49500</v>
      </c>
      <c r="H15" s="51">
        <f>I15*J15*L15</f>
        <v>1791</v>
      </c>
      <c r="I15" s="35">
        <v>199.0</v>
      </c>
      <c r="J15" s="36">
        <v>1.0</v>
      </c>
      <c r="K15" s="36"/>
      <c r="L15" s="52">
        <v>9.0</v>
      </c>
      <c r="M15" s="34">
        <f>Z15/F15</f>
        <v>1200</v>
      </c>
      <c r="N15" s="38"/>
      <c r="O15" s="35"/>
      <c r="P15" s="53">
        <v>30.0</v>
      </c>
      <c r="Q15" s="47">
        <f>E15*H15</f>
        <v>89.55</v>
      </c>
      <c r="R15" s="38"/>
      <c r="S15" s="39"/>
      <c r="T15" s="35"/>
      <c r="U15" s="48">
        <f>X15-AA15-Y15-Z15</f>
        <v>3250500</v>
      </c>
      <c r="V15" s="48">
        <f>B15*(Q15-P15)</f>
        <v>13101000</v>
      </c>
      <c r="W15" s="40">
        <f>F15*I15*L15</f>
        <v>9850500</v>
      </c>
      <c r="X15" s="49">
        <f>H15*F15</f>
        <v>9850500</v>
      </c>
      <c r="Y15" s="35"/>
      <c r="Z15" s="35">
        <f>B15*P15</f>
        <v>6600000</v>
      </c>
      <c r="AA15" s="35"/>
      <c r="AB15" s="43"/>
      <c r="AC15" s="43"/>
      <c r="AD15" s="43"/>
      <c r="AE15" s="43"/>
      <c r="AF15" s="43"/>
      <c r="AG15" s="43"/>
      <c r="AH15" s="43"/>
      <c r="AI15" s="43"/>
      <c r="AJ15" s="43"/>
      <c r="AK15" s="43"/>
    </row>
    <row r="16" ht="27.0" customHeight="1">
      <c r="A16" s="55"/>
      <c r="B16" s="31"/>
      <c r="C16" s="32"/>
      <c r="D16" s="31"/>
      <c r="E16" s="56"/>
      <c r="F16" s="31"/>
      <c r="G16" s="33"/>
      <c r="H16" s="45"/>
      <c r="I16" s="35"/>
      <c r="J16" s="36"/>
      <c r="K16" s="36"/>
      <c r="L16" s="37"/>
      <c r="M16" s="34"/>
      <c r="N16" s="38"/>
      <c r="O16" s="35"/>
      <c r="P16" s="46"/>
      <c r="Q16" s="47"/>
      <c r="R16" s="38"/>
      <c r="S16" s="39"/>
      <c r="T16" s="35"/>
      <c r="U16" s="48"/>
      <c r="V16" s="48"/>
      <c r="W16" s="40"/>
      <c r="X16" s="49"/>
      <c r="Y16" s="35"/>
      <c r="Z16" s="35"/>
      <c r="AA16" s="35"/>
      <c r="AB16" s="43"/>
      <c r="AC16" s="43"/>
      <c r="AD16" s="43"/>
      <c r="AE16" s="43"/>
      <c r="AF16" s="43"/>
      <c r="AG16" s="43"/>
      <c r="AH16" s="43"/>
      <c r="AI16" s="43"/>
      <c r="AJ16" s="43"/>
      <c r="AK16" s="43"/>
    </row>
    <row r="17" ht="27.0" customHeight="1">
      <c r="A17" s="55" t="s">
        <v>57</v>
      </c>
      <c r="B17" s="31"/>
      <c r="C17" s="32"/>
      <c r="D17" s="31"/>
      <c r="E17" s="56"/>
      <c r="F17" s="31"/>
      <c r="G17" s="33"/>
      <c r="H17" s="45"/>
      <c r="I17" s="35"/>
      <c r="J17" s="36"/>
      <c r="K17" s="36"/>
      <c r="L17" s="37"/>
      <c r="M17" s="34"/>
      <c r="N17" s="38"/>
      <c r="O17" s="35"/>
      <c r="P17" s="46"/>
      <c r="Q17" s="47"/>
      <c r="R17" s="38"/>
      <c r="S17" s="39"/>
      <c r="T17" s="35"/>
      <c r="U17" s="48"/>
      <c r="V17" s="48"/>
      <c r="W17" s="40"/>
      <c r="X17" s="49"/>
      <c r="Y17" s="35"/>
      <c r="Z17" s="35"/>
      <c r="AA17" s="35"/>
      <c r="AB17" s="43"/>
      <c r="AC17" s="43"/>
      <c r="AD17" s="43"/>
      <c r="AE17" s="43"/>
      <c r="AF17" s="43"/>
      <c r="AG17" s="43"/>
      <c r="AH17" s="43"/>
      <c r="AI17" s="43"/>
      <c r="AJ17" s="43"/>
      <c r="AK17" s="43"/>
    </row>
    <row r="18" ht="27.0" customHeight="1">
      <c r="A18" s="44" t="s">
        <v>58</v>
      </c>
      <c r="B18" s="31">
        <v>100000.0</v>
      </c>
      <c r="C18" s="32">
        <v>0.5</v>
      </c>
      <c r="D18" s="31">
        <f t="shared" ref="D18:D22" si="34">B18*C18</f>
        <v>50000</v>
      </c>
      <c r="E18" s="57">
        <v>0.025</v>
      </c>
      <c r="F18" s="31">
        <f t="shared" ref="F18:F22" si="35">D18*E18</f>
        <v>1250</v>
      </c>
      <c r="G18" s="33">
        <f t="shared" ref="G18:G22" si="36">F18*L18</f>
        <v>5625</v>
      </c>
      <c r="H18" s="45">
        <f t="shared" ref="H18:H22" si="37">I18*J18*L18</f>
        <v>670.5</v>
      </c>
      <c r="I18" s="35">
        <v>149.0</v>
      </c>
      <c r="J18" s="36">
        <v>1.0</v>
      </c>
      <c r="K18" s="36"/>
      <c r="L18" s="37">
        <v>4.5</v>
      </c>
      <c r="M18" s="34">
        <f t="shared" ref="M18:M22" si="38">Z18/F18</f>
        <v>400</v>
      </c>
      <c r="N18" s="38"/>
      <c r="O18" s="35"/>
      <c r="P18" s="46">
        <v>5.0</v>
      </c>
      <c r="Q18" s="47">
        <f t="shared" ref="Q18:Q22" si="39">E18*H18</f>
        <v>16.7625</v>
      </c>
      <c r="R18" s="38"/>
      <c r="S18" s="39"/>
      <c r="T18" s="35"/>
      <c r="U18" s="48">
        <f t="shared" ref="U18:U22" si="40">X18-AA18-Y18-Z18</f>
        <v>338125</v>
      </c>
      <c r="V18" s="48">
        <f t="shared" ref="V18:V22" si="41">B18*(Q18-P18)</f>
        <v>1176250</v>
      </c>
      <c r="W18" s="40">
        <f t="shared" ref="W18:W22" si="42">F18*I18*L18</f>
        <v>838125</v>
      </c>
      <c r="X18" s="49">
        <f t="shared" ref="X18:X22" si="43">H18*F18</f>
        <v>838125</v>
      </c>
      <c r="Y18" s="35"/>
      <c r="Z18" s="35">
        <f t="shared" ref="Z18:Z22" si="44">B18*P18</f>
        <v>500000</v>
      </c>
      <c r="AA18" s="35"/>
      <c r="AB18" s="43"/>
      <c r="AC18" s="43"/>
      <c r="AD18" s="43"/>
      <c r="AE18" s="43"/>
      <c r="AF18" s="43"/>
      <c r="AG18" s="43"/>
      <c r="AH18" s="43"/>
      <c r="AI18" s="43"/>
      <c r="AJ18" s="43"/>
      <c r="AK18" s="43"/>
    </row>
    <row r="19" ht="27.0" customHeight="1">
      <c r="A19" s="44" t="s">
        <v>59</v>
      </c>
      <c r="B19" s="31">
        <v>10000.0</v>
      </c>
      <c r="C19" s="32">
        <v>0.5</v>
      </c>
      <c r="D19" s="31">
        <f t="shared" si="34"/>
        <v>5000</v>
      </c>
      <c r="E19" s="56">
        <v>0.025</v>
      </c>
      <c r="F19" s="31">
        <f t="shared" si="35"/>
        <v>125</v>
      </c>
      <c r="G19" s="33">
        <f t="shared" si="36"/>
        <v>562.5</v>
      </c>
      <c r="H19" s="45">
        <f t="shared" si="37"/>
        <v>670.5</v>
      </c>
      <c r="I19" s="35">
        <v>149.0</v>
      </c>
      <c r="J19" s="36">
        <v>1.0</v>
      </c>
      <c r="K19" s="36"/>
      <c r="L19" s="37">
        <v>4.5</v>
      </c>
      <c r="M19" s="34">
        <f t="shared" si="38"/>
        <v>400</v>
      </c>
      <c r="N19" s="38"/>
      <c r="O19" s="35"/>
      <c r="P19" s="46">
        <v>5.0</v>
      </c>
      <c r="Q19" s="47">
        <f t="shared" si="39"/>
        <v>16.7625</v>
      </c>
      <c r="R19" s="38"/>
      <c r="S19" s="39"/>
      <c r="T19" s="35"/>
      <c r="U19" s="48">
        <f t="shared" si="40"/>
        <v>33812.5</v>
      </c>
      <c r="V19" s="48">
        <f t="shared" si="41"/>
        <v>117625</v>
      </c>
      <c r="W19" s="40">
        <f t="shared" si="42"/>
        <v>83812.5</v>
      </c>
      <c r="X19" s="49">
        <f t="shared" si="43"/>
        <v>83812.5</v>
      </c>
      <c r="Y19" s="35"/>
      <c r="Z19" s="35">
        <f t="shared" si="44"/>
        <v>50000</v>
      </c>
      <c r="AA19" s="35"/>
      <c r="AB19" s="43"/>
      <c r="AC19" s="43"/>
      <c r="AD19" s="43"/>
      <c r="AE19" s="43"/>
      <c r="AF19" s="43"/>
      <c r="AG19" s="43"/>
      <c r="AH19" s="43"/>
      <c r="AI19" s="43"/>
      <c r="AJ19" s="43"/>
      <c r="AK19" s="43"/>
    </row>
    <row r="20" ht="27.0" customHeight="1">
      <c r="A20" s="44" t="s">
        <v>60</v>
      </c>
      <c r="B20" s="31">
        <v>15000.0</v>
      </c>
      <c r="C20" s="32">
        <v>0.5</v>
      </c>
      <c r="D20" s="31">
        <f t="shared" si="34"/>
        <v>7500</v>
      </c>
      <c r="E20" s="56">
        <v>0.025</v>
      </c>
      <c r="F20" s="31">
        <f t="shared" si="35"/>
        <v>187.5</v>
      </c>
      <c r="G20" s="33">
        <f t="shared" si="36"/>
        <v>843.75</v>
      </c>
      <c r="H20" s="45">
        <f t="shared" si="37"/>
        <v>670.5</v>
      </c>
      <c r="I20" s="35">
        <v>149.0</v>
      </c>
      <c r="J20" s="36">
        <v>1.0</v>
      </c>
      <c r="K20" s="36"/>
      <c r="L20" s="37">
        <v>4.5</v>
      </c>
      <c r="M20" s="34">
        <f t="shared" si="38"/>
        <v>400</v>
      </c>
      <c r="N20" s="38"/>
      <c r="O20" s="35"/>
      <c r="P20" s="46">
        <v>5.0</v>
      </c>
      <c r="Q20" s="47">
        <f t="shared" si="39"/>
        <v>16.7625</v>
      </c>
      <c r="R20" s="38"/>
      <c r="S20" s="39"/>
      <c r="T20" s="35"/>
      <c r="U20" s="48">
        <f t="shared" si="40"/>
        <v>50718.75</v>
      </c>
      <c r="V20" s="48">
        <f t="shared" si="41"/>
        <v>176437.5</v>
      </c>
      <c r="W20" s="40">
        <f t="shared" si="42"/>
        <v>125718.75</v>
      </c>
      <c r="X20" s="49">
        <f t="shared" si="43"/>
        <v>125718.75</v>
      </c>
      <c r="Y20" s="35"/>
      <c r="Z20" s="35">
        <f t="shared" si="44"/>
        <v>75000</v>
      </c>
      <c r="AA20" s="35"/>
      <c r="AB20" s="43"/>
      <c r="AC20" s="43"/>
      <c r="AD20" s="43"/>
      <c r="AE20" s="43"/>
      <c r="AF20" s="43"/>
      <c r="AG20" s="43"/>
      <c r="AH20" s="43"/>
      <c r="AI20" s="43"/>
      <c r="AJ20" s="43"/>
      <c r="AK20" s="43"/>
    </row>
    <row r="21" ht="27.0" customHeight="1">
      <c r="A21" s="44" t="s">
        <v>61</v>
      </c>
      <c r="B21" s="31">
        <v>5000.0</v>
      </c>
      <c r="C21" s="32">
        <v>0.5</v>
      </c>
      <c r="D21" s="31">
        <f t="shared" si="34"/>
        <v>2500</v>
      </c>
      <c r="E21" s="56">
        <v>0.025</v>
      </c>
      <c r="F21" s="31">
        <f t="shared" si="35"/>
        <v>62.5</v>
      </c>
      <c r="G21" s="33">
        <f t="shared" si="36"/>
        <v>281.25</v>
      </c>
      <c r="H21" s="45">
        <f t="shared" si="37"/>
        <v>670.5</v>
      </c>
      <c r="I21" s="35">
        <v>149.0</v>
      </c>
      <c r="J21" s="36">
        <v>1.0</v>
      </c>
      <c r="K21" s="36"/>
      <c r="L21" s="37">
        <v>4.5</v>
      </c>
      <c r="M21" s="34">
        <f t="shared" si="38"/>
        <v>400</v>
      </c>
      <c r="N21" s="38"/>
      <c r="O21" s="35"/>
      <c r="P21" s="46">
        <v>5.0</v>
      </c>
      <c r="Q21" s="47">
        <f t="shared" si="39"/>
        <v>16.7625</v>
      </c>
      <c r="R21" s="38"/>
      <c r="S21" s="39"/>
      <c r="T21" s="35"/>
      <c r="U21" s="48">
        <f t="shared" si="40"/>
        <v>16906.25</v>
      </c>
      <c r="V21" s="48">
        <f t="shared" si="41"/>
        <v>58812.5</v>
      </c>
      <c r="W21" s="40">
        <f t="shared" si="42"/>
        <v>41906.25</v>
      </c>
      <c r="X21" s="49">
        <f t="shared" si="43"/>
        <v>41906.25</v>
      </c>
      <c r="Y21" s="35"/>
      <c r="Z21" s="35">
        <f t="shared" si="44"/>
        <v>25000</v>
      </c>
      <c r="AA21" s="35"/>
      <c r="AB21" s="43"/>
      <c r="AC21" s="43"/>
      <c r="AD21" s="43"/>
      <c r="AE21" s="43"/>
      <c r="AF21" s="43"/>
      <c r="AG21" s="43"/>
      <c r="AH21" s="43"/>
      <c r="AI21" s="43"/>
      <c r="AJ21" s="43"/>
      <c r="AK21" s="43"/>
    </row>
    <row r="22" ht="27.0" customHeight="1">
      <c r="A22" s="44" t="s">
        <v>62</v>
      </c>
      <c r="B22" s="31">
        <v>50000.0</v>
      </c>
      <c r="C22" s="32">
        <v>0.5</v>
      </c>
      <c r="D22" s="31">
        <f t="shared" si="34"/>
        <v>25000</v>
      </c>
      <c r="E22" s="56">
        <v>0.025</v>
      </c>
      <c r="F22" s="31">
        <f t="shared" si="35"/>
        <v>625</v>
      </c>
      <c r="G22" s="33">
        <f t="shared" si="36"/>
        <v>2812.5</v>
      </c>
      <c r="H22" s="45">
        <f t="shared" si="37"/>
        <v>670.5</v>
      </c>
      <c r="I22" s="35">
        <v>149.0</v>
      </c>
      <c r="J22" s="36">
        <v>1.0</v>
      </c>
      <c r="K22" s="36"/>
      <c r="L22" s="37">
        <v>4.5</v>
      </c>
      <c r="M22" s="34">
        <f t="shared" si="38"/>
        <v>800</v>
      </c>
      <c r="N22" s="38"/>
      <c r="O22" s="35"/>
      <c r="P22" s="46">
        <v>10.0</v>
      </c>
      <c r="Q22" s="47">
        <f t="shared" si="39"/>
        <v>16.7625</v>
      </c>
      <c r="R22" s="38"/>
      <c r="S22" s="39"/>
      <c r="T22" s="35"/>
      <c r="U22" s="48">
        <f t="shared" si="40"/>
        <v>-80937.5</v>
      </c>
      <c r="V22" s="48">
        <f t="shared" si="41"/>
        <v>338125</v>
      </c>
      <c r="W22" s="40">
        <f t="shared" si="42"/>
        <v>419062.5</v>
      </c>
      <c r="X22" s="49">
        <f t="shared" si="43"/>
        <v>419062.5</v>
      </c>
      <c r="Y22" s="35"/>
      <c r="Z22" s="35">
        <f t="shared" si="44"/>
        <v>500000</v>
      </c>
      <c r="AA22" s="35"/>
      <c r="AB22" s="43"/>
      <c r="AC22" s="43"/>
      <c r="AD22" s="43"/>
      <c r="AE22" s="43"/>
      <c r="AF22" s="43"/>
      <c r="AG22" s="43"/>
      <c r="AH22" s="43"/>
      <c r="AI22" s="43"/>
      <c r="AJ22" s="43"/>
      <c r="AK22" s="43"/>
    </row>
    <row r="23" ht="22.5" customHeight="1">
      <c r="A23" s="55"/>
      <c r="B23" s="31"/>
      <c r="C23" s="58"/>
      <c r="D23" s="58"/>
      <c r="E23" s="58"/>
      <c r="F23" s="56"/>
      <c r="G23" s="33"/>
      <c r="H23" s="35"/>
      <c r="I23" s="35"/>
      <c r="J23" s="36"/>
      <c r="K23" s="36"/>
      <c r="L23" s="37"/>
      <c r="M23" s="34"/>
      <c r="N23" s="38"/>
      <c r="O23" s="35"/>
      <c r="P23" s="47"/>
      <c r="Q23" s="47"/>
      <c r="R23" s="38"/>
      <c r="S23" s="39"/>
      <c r="T23" s="35"/>
      <c r="U23" s="35"/>
      <c r="V23" s="35"/>
      <c r="W23" s="40"/>
      <c r="X23" s="40"/>
      <c r="Y23" s="40"/>
      <c r="Z23" s="35"/>
      <c r="AA23" s="35"/>
      <c r="AB23" s="43"/>
      <c r="AC23" s="43"/>
      <c r="AD23" s="43"/>
      <c r="AE23" s="43"/>
      <c r="AF23" s="43"/>
      <c r="AG23" s="43"/>
      <c r="AH23" s="43"/>
      <c r="AI23" s="43"/>
      <c r="AJ23" s="43"/>
      <c r="AK23" s="43"/>
    </row>
    <row r="24" ht="22.5" customHeight="1">
      <c r="A24" s="44" t="s">
        <v>63</v>
      </c>
      <c r="B24" s="31">
        <v>7500.0</v>
      </c>
      <c r="C24" s="32">
        <v>0.5</v>
      </c>
      <c r="D24" s="31">
        <f t="shared" ref="D24:D27" si="45">B24*C24</f>
        <v>3750</v>
      </c>
      <c r="E24" s="56">
        <v>0.025</v>
      </c>
      <c r="F24" s="31">
        <f t="shared" ref="F24:F27" si="46">D24*E24</f>
        <v>93.75</v>
      </c>
      <c r="G24" s="33">
        <f t="shared" ref="G24:G27" si="47">F24*L24</f>
        <v>421.875</v>
      </c>
      <c r="H24" s="45">
        <f t="shared" ref="H24:H27" si="48">I24*J24*L24</f>
        <v>670.5</v>
      </c>
      <c r="I24" s="35">
        <v>149.0</v>
      </c>
      <c r="J24" s="36">
        <v>1.0</v>
      </c>
      <c r="K24" s="36"/>
      <c r="L24" s="37">
        <v>4.5</v>
      </c>
      <c r="M24" s="34">
        <f t="shared" ref="M24:M27" si="49">Z24/F24</f>
        <v>240</v>
      </c>
      <c r="N24" s="38"/>
      <c r="O24" s="35"/>
      <c r="P24" s="46">
        <v>3.0</v>
      </c>
      <c r="Q24" s="47">
        <f t="shared" ref="Q24:Q27" si="50">E24*H24</f>
        <v>16.7625</v>
      </c>
      <c r="R24" s="38"/>
      <c r="S24" s="39"/>
      <c r="T24" s="35"/>
      <c r="U24" s="48">
        <f t="shared" ref="U24:U27" si="51">X24-AA24-Y24-Z24</f>
        <v>40359.375</v>
      </c>
      <c r="V24" s="48">
        <f t="shared" ref="V24:V27" si="52">B24*(Q24-P24)</f>
        <v>103218.75</v>
      </c>
      <c r="W24" s="40">
        <f t="shared" ref="W24:W27" si="53">F24*I24*L24</f>
        <v>62859.375</v>
      </c>
      <c r="X24" s="49">
        <f t="shared" ref="X24:X27" si="54">H24*F24</f>
        <v>62859.375</v>
      </c>
      <c r="Y24" s="35"/>
      <c r="Z24" s="35">
        <f t="shared" ref="Z24:Z27" si="55">B24*P24</f>
        <v>22500</v>
      </c>
      <c r="AA24" s="35"/>
      <c r="AB24" s="43"/>
      <c r="AC24" s="43"/>
      <c r="AD24" s="43"/>
      <c r="AE24" s="43"/>
      <c r="AF24" s="43"/>
      <c r="AG24" s="43"/>
      <c r="AH24" s="43"/>
      <c r="AI24" s="43"/>
      <c r="AJ24" s="43"/>
      <c r="AK24" s="43"/>
    </row>
    <row r="25" ht="22.5" customHeight="1">
      <c r="A25" s="44" t="s">
        <v>64</v>
      </c>
      <c r="B25" s="31">
        <v>15000.0</v>
      </c>
      <c r="C25" s="32">
        <v>0.5</v>
      </c>
      <c r="D25" s="31">
        <f t="shared" si="45"/>
        <v>7500</v>
      </c>
      <c r="E25" s="56">
        <v>0.025</v>
      </c>
      <c r="F25" s="31">
        <f t="shared" si="46"/>
        <v>187.5</v>
      </c>
      <c r="G25" s="33">
        <f t="shared" si="47"/>
        <v>843.75</v>
      </c>
      <c r="H25" s="45">
        <f t="shared" si="48"/>
        <v>670.5</v>
      </c>
      <c r="I25" s="35">
        <v>149.0</v>
      </c>
      <c r="J25" s="36">
        <v>1.0</v>
      </c>
      <c r="K25" s="36"/>
      <c r="L25" s="37">
        <v>4.5</v>
      </c>
      <c r="M25" s="34">
        <f t="shared" si="49"/>
        <v>320</v>
      </c>
      <c r="N25" s="38"/>
      <c r="O25" s="35"/>
      <c r="P25" s="46">
        <v>4.0</v>
      </c>
      <c r="Q25" s="47">
        <f t="shared" si="50"/>
        <v>16.7625</v>
      </c>
      <c r="R25" s="38"/>
      <c r="S25" s="39"/>
      <c r="T25" s="35"/>
      <c r="U25" s="48">
        <f t="shared" si="51"/>
        <v>65718.75</v>
      </c>
      <c r="V25" s="48">
        <f t="shared" si="52"/>
        <v>191437.5</v>
      </c>
      <c r="W25" s="40">
        <f t="shared" si="53"/>
        <v>125718.75</v>
      </c>
      <c r="X25" s="49">
        <f t="shared" si="54"/>
        <v>125718.75</v>
      </c>
      <c r="Y25" s="35"/>
      <c r="Z25" s="35">
        <f t="shared" si="55"/>
        <v>60000</v>
      </c>
      <c r="AA25" s="35"/>
      <c r="AB25" s="43"/>
      <c r="AC25" s="43"/>
      <c r="AD25" s="43"/>
      <c r="AE25" s="43"/>
      <c r="AF25" s="43"/>
      <c r="AG25" s="43"/>
      <c r="AH25" s="43"/>
      <c r="AI25" s="43"/>
      <c r="AJ25" s="43"/>
      <c r="AK25" s="43"/>
    </row>
    <row r="26" ht="22.5" customHeight="1">
      <c r="A26" s="44" t="s">
        <v>65</v>
      </c>
      <c r="B26" s="31">
        <v>150000.0</v>
      </c>
      <c r="C26" s="32">
        <v>0.5</v>
      </c>
      <c r="D26" s="31">
        <f t="shared" si="45"/>
        <v>75000</v>
      </c>
      <c r="E26" s="56">
        <v>0.005</v>
      </c>
      <c r="F26" s="31">
        <f t="shared" si="46"/>
        <v>375</v>
      </c>
      <c r="G26" s="33">
        <f t="shared" si="47"/>
        <v>1687.5</v>
      </c>
      <c r="H26" s="45">
        <f t="shared" si="48"/>
        <v>670.5</v>
      </c>
      <c r="I26" s="35">
        <v>149.0</v>
      </c>
      <c r="J26" s="36">
        <v>1.0</v>
      </c>
      <c r="K26" s="36"/>
      <c r="L26" s="37">
        <v>4.5</v>
      </c>
      <c r="M26" s="34">
        <f t="shared" si="49"/>
        <v>1200</v>
      </c>
      <c r="N26" s="38"/>
      <c r="O26" s="35"/>
      <c r="P26" s="46">
        <v>3.0</v>
      </c>
      <c r="Q26" s="47">
        <f t="shared" si="50"/>
        <v>3.3525</v>
      </c>
      <c r="R26" s="38"/>
      <c r="S26" s="39"/>
      <c r="T26" s="35"/>
      <c r="U26" s="48">
        <f t="shared" si="51"/>
        <v>-198562.5</v>
      </c>
      <c r="V26" s="48">
        <f t="shared" si="52"/>
        <v>52875</v>
      </c>
      <c r="W26" s="40">
        <f t="shared" si="53"/>
        <v>251437.5</v>
      </c>
      <c r="X26" s="49">
        <f t="shared" si="54"/>
        <v>251437.5</v>
      </c>
      <c r="Y26" s="35"/>
      <c r="Z26" s="35">
        <f t="shared" si="55"/>
        <v>450000</v>
      </c>
      <c r="AA26" s="35"/>
      <c r="AB26" s="43"/>
      <c r="AC26" s="43"/>
      <c r="AD26" s="43"/>
      <c r="AE26" s="43"/>
      <c r="AF26" s="43"/>
      <c r="AG26" s="43"/>
      <c r="AH26" s="43"/>
      <c r="AI26" s="43"/>
      <c r="AJ26" s="43"/>
      <c r="AK26" s="43"/>
    </row>
    <row r="27" ht="22.5" customHeight="1">
      <c r="A27" s="44" t="s">
        <v>66</v>
      </c>
      <c r="B27" s="31">
        <v>10000.0</v>
      </c>
      <c r="C27" s="32">
        <v>0.5</v>
      </c>
      <c r="D27" s="31">
        <f t="shared" si="45"/>
        <v>5000</v>
      </c>
      <c r="E27" s="56">
        <v>0.025</v>
      </c>
      <c r="F27" s="31">
        <f t="shared" si="46"/>
        <v>125</v>
      </c>
      <c r="G27" s="33">
        <f t="shared" si="47"/>
        <v>562.5</v>
      </c>
      <c r="H27" s="45">
        <f t="shared" si="48"/>
        <v>670.5</v>
      </c>
      <c r="I27" s="35">
        <v>149.0</v>
      </c>
      <c r="J27" s="36">
        <v>1.0</v>
      </c>
      <c r="K27" s="36"/>
      <c r="L27" s="37">
        <v>4.5</v>
      </c>
      <c r="M27" s="34">
        <f t="shared" si="49"/>
        <v>1360</v>
      </c>
      <c r="N27" s="38"/>
      <c r="O27" s="35"/>
      <c r="P27" s="46">
        <v>17.0</v>
      </c>
      <c r="Q27" s="47">
        <f t="shared" si="50"/>
        <v>16.7625</v>
      </c>
      <c r="R27" s="38"/>
      <c r="S27" s="39"/>
      <c r="T27" s="35"/>
      <c r="U27" s="48">
        <f t="shared" si="51"/>
        <v>-86187.5</v>
      </c>
      <c r="V27" s="48">
        <f t="shared" si="52"/>
        <v>-2375</v>
      </c>
      <c r="W27" s="40">
        <f t="shared" si="53"/>
        <v>83812.5</v>
      </c>
      <c r="X27" s="49">
        <f t="shared" si="54"/>
        <v>83812.5</v>
      </c>
      <c r="Y27" s="35"/>
      <c r="Z27" s="35">
        <f t="shared" si="55"/>
        <v>170000</v>
      </c>
      <c r="AA27" s="35"/>
      <c r="AB27" s="43"/>
      <c r="AC27" s="43"/>
      <c r="AD27" s="43"/>
      <c r="AE27" s="43"/>
      <c r="AF27" s="43"/>
      <c r="AG27" s="43"/>
      <c r="AH27" s="43"/>
      <c r="AI27" s="43"/>
      <c r="AJ27" s="43"/>
      <c r="AK27" s="43"/>
    </row>
    <row r="28" ht="22.5" customHeight="1">
      <c r="A28" s="55"/>
      <c r="B28" s="31"/>
      <c r="C28" s="58"/>
      <c r="D28" s="58"/>
      <c r="E28" s="58"/>
      <c r="F28" s="56"/>
      <c r="G28" s="33"/>
      <c r="H28" s="35"/>
      <c r="I28" s="35"/>
      <c r="J28" s="36"/>
      <c r="K28" s="36"/>
      <c r="L28" s="37"/>
      <c r="M28" s="34"/>
      <c r="N28" s="38"/>
      <c r="O28" s="35"/>
      <c r="P28" s="47"/>
      <c r="Q28" s="47"/>
      <c r="R28" s="38"/>
      <c r="S28" s="39"/>
      <c r="T28" s="35"/>
      <c r="U28" s="35"/>
      <c r="V28" s="35"/>
      <c r="W28" s="40"/>
      <c r="X28" s="40"/>
      <c r="Y28" s="40"/>
      <c r="Z28" s="35"/>
      <c r="AA28" s="35"/>
      <c r="AB28" s="43"/>
      <c r="AC28" s="43"/>
      <c r="AD28" s="43"/>
      <c r="AE28" s="43"/>
      <c r="AF28" s="43"/>
      <c r="AG28" s="43"/>
      <c r="AH28" s="43"/>
      <c r="AI28" s="43"/>
      <c r="AJ28" s="43"/>
      <c r="AK28" s="43"/>
    </row>
    <row r="29" ht="22.5" customHeight="1">
      <c r="A29" s="44" t="s">
        <v>67</v>
      </c>
      <c r="B29" s="31">
        <v>1000.0</v>
      </c>
      <c r="C29" s="32">
        <v>0.5</v>
      </c>
      <c r="D29" s="31">
        <f t="shared" ref="D29:D30" si="56">B29*C29</f>
        <v>500</v>
      </c>
      <c r="E29" s="56">
        <v>0.1</v>
      </c>
      <c r="F29" s="31">
        <f t="shared" ref="F29:F30" si="57">D29*E29</f>
        <v>50</v>
      </c>
      <c r="G29" s="33">
        <f t="shared" ref="G29:G30" si="58">F29*L29</f>
        <v>350</v>
      </c>
      <c r="H29" s="45">
        <f t="shared" ref="H29:H30" si="59">I29*J29*L29</f>
        <v>1043</v>
      </c>
      <c r="I29" s="35">
        <v>149.0</v>
      </c>
      <c r="J29" s="36">
        <v>1.0</v>
      </c>
      <c r="K29" s="36"/>
      <c r="L29" s="37">
        <v>7.0</v>
      </c>
      <c r="M29" s="34">
        <f t="shared" ref="M29:M30" si="60">Z29/F29</f>
        <v>600</v>
      </c>
      <c r="N29" s="38"/>
      <c r="O29" s="35"/>
      <c r="P29" s="46">
        <v>30.0</v>
      </c>
      <c r="Q29" s="47">
        <f t="shared" ref="Q29:Q30" si="61">E29*H29</f>
        <v>104.3</v>
      </c>
      <c r="R29" s="38"/>
      <c r="S29" s="39"/>
      <c r="T29" s="35"/>
      <c r="U29" s="48">
        <f t="shared" ref="U29:U30" si="62">X29-AA29-Y29-Z29</f>
        <v>22150</v>
      </c>
      <c r="V29" s="48">
        <f t="shared" ref="V29:V30" si="63">B29*(Q29-P29)</f>
        <v>74300</v>
      </c>
      <c r="W29" s="40">
        <f t="shared" ref="W29:W30" si="64">F29*I29*L29</f>
        <v>52150</v>
      </c>
      <c r="X29" s="49">
        <f t="shared" ref="X29:X30" si="65">H29*F29</f>
        <v>52150</v>
      </c>
      <c r="Y29" s="35"/>
      <c r="Z29" s="35">
        <f t="shared" ref="Z29:Z30" si="66">B29*P29</f>
        <v>30000</v>
      </c>
      <c r="AA29" s="35"/>
      <c r="AB29" s="43"/>
      <c r="AC29" s="43"/>
      <c r="AD29" s="43"/>
      <c r="AE29" s="43"/>
      <c r="AF29" s="43"/>
      <c r="AG29" s="43"/>
      <c r="AH29" s="43"/>
      <c r="AI29" s="43"/>
      <c r="AJ29" s="43"/>
      <c r="AK29" s="43"/>
    </row>
    <row r="30" ht="22.5" customHeight="1">
      <c r="A30" s="44" t="s">
        <v>68</v>
      </c>
      <c r="B30" s="31">
        <v>1000.0</v>
      </c>
      <c r="C30" s="32">
        <v>0.5</v>
      </c>
      <c r="D30" s="31">
        <f t="shared" si="56"/>
        <v>500</v>
      </c>
      <c r="E30" s="56">
        <v>0.1</v>
      </c>
      <c r="F30" s="31">
        <f t="shared" si="57"/>
        <v>50</v>
      </c>
      <c r="G30" s="33">
        <f t="shared" si="58"/>
        <v>350</v>
      </c>
      <c r="H30" s="45">
        <f t="shared" si="59"/>
        <v>1043</v>
      </c>
      <c r="I30" s="35">
        <v>149.0</v>
      </c>
      <c r="J30" s="36">
        <v>1.0</v>
      </c>
      <c r="K30" s="36"/>
      <c r="L30" s="37">
        <v>7.0</v>
      </c>
      <c r="M30" s="34">
        <f t="shared" si="60"/>
        <v>600</v>
      </c>
      <c r="N30" s="38"/>
      <c r="O30" s="35"/>
      <c r="P30" s="46">
        <v>30.0</v>
      </c>
      <c r="Q30" s="47">
        <f t="shared" si="61"/>
        <v>104.3</v>
      </c>
      <c r="R30" s="38"/>
      <c r="S30" s="39"/>
      <c r="T30" s="35"/>
      <c r="U30" s="48">
        <f t="shared" si="62"/>
        <v>22150</v>
      </c>
      <c r="V30" s="48">
        <f t="shared" si="63"/>
        <v>74300</v>
      </c>
      <c r="W30" s="40">
        <f t="shared" si="64"/>
        <v>52150</v>
      </c>
      <c r="X30" s="49">
        <f t="shared" si="65"/>
        <v>52150</v>
      </c>
      <c r="Y30" s="35"/>
      <c r="Z30" s="35">
        <f t="shared" si="66"/>
        <v>30000</v>
      </c>
      <c r="AA30" s="35"/>
      <c r="AB30" s="43"/>
      <c r="AC30" s="43"/>
      <c r="AD30" s="43"/>
      <c r="AE30" s="43"/>
      <c r="AF30" s="43"/>
      <c r="AG30" s="43"/>
      <c r="AH30" s="43"/>
      <c r="AI30" s="43"/>
      <c r="AJ30" s="43"/>
      <c r="AK30" s="43"/>
    </row>
    <row r="31" ht="22.5" customHeight="1">
      <c r="A31" s="55"/>
      <c r="B31" s="31"/>
      <c r="C31" s="58"/>
      <c r="D31" s="58"/>
      <c r="E31" s="58"/>
      <c r="F31" s="56"/>
      <c r="G31" s="33"/>
      <c r="H31" s="35"/>
      <c r="I31" s="35"/>
      <c r="J31" s="36"/>
      <c r="K31" s="36"/>
      <c r="L31" s="37"/>
      <c r="M31" s="34"/>
      <c r="N31" s="38"/>
      <c r="O31" s="35"/>
      <c r="P31" s="47"/>
      <c r="Q31" s="47"/>
      <c r="R31" s="38"/>
      <c r="S31" s="39"/>
      <c r="T31" s="35"/>
      <c r="U31" s="35"/>
      <c r="V31" s="35"/>
      <c r="W31" s="40"/>
      <c r="X31" s="40"/>
      <c r="Y31" s="40"/>
      <c r="Z31" s="35"/>
      <c r="AA31" s="35"/>
      <c r="AB31" s="43"/>
      <c r="AC31" s="43"/>
      <c r="AD31" s="43"/>
      <c r="AE31" s="43"/>
      <c r="AF31" s="43"/>
      <c r="AG31" s="43"/>
      <c r="AH31" s="43"/>
      <c r="AI31" s="43"/>
      <c r="AJ31" s="43"/>
      <c r="AK31" s="43"/>
    </row>
    <row r="32" ht="22.5" customHeight="1">
      <c r="A32" s="44" t="s">
        <v>69</v>
      </c>
      <c r="B32" s="31">
        <v>10000.0</v>
      </c>
      <c r="C32" s="32">
        <v>0.5</v>
      </c>
      <c r="D32" s="31">
        <f t="shared" ref="D32:D33" si="67">B32*C32</f>
        <v>5000</v>
      </c>
      <c r="E32" s="57">
        <v>0.025</v>
      </c>
      <c r="F32" s="31">
        <f t="shared" ref="F32:F33" si="68">D32*E32</f>
        <v>125</v>
      </c>
      <c r="G32" s="33">
        <f t="shared" ref="G32:G33" si="69">F32*L32</f>
        <v>562.5</v>
      </c>
      <c r="H32" s="45">
        <f t="shared" ref="H32:H33" si="70">I32*J32*L32</f>
        <v>670.5</v>
      </c>
      <c r="I32" s="35">
        <v>149.0</v>
      </c>
      <c r="J32" s="36">
        <v>1.0</v>
      </c>
      <c r="K32" s="36"/>
      <c r="L32" s="37">
        <v>4.5</v>
      </c>
      <c r="M32" s="34">
        <f t="shared" ref="M32:M33" si="71">Z32/F32</f>
        <v>1600</v>
      </c>
      <c r="N32" s="38"/>
      <c r="O32" s="35"/>
      <c r="P32" s="46">
        <v>20.0</v>
      </c>
      <c r="Q32" s="47">
        <f t="shared" ref="Q32:Q33" si="72">E32*H32</f>
        <v>16.7625</v>
      </c>
      <c r="R32" s="38"/>
      <c r="S32" s="39"/>
      <c r="T32" s="35"/>
      <c r="U32" s="48">
        <f t="shared" ref="U32:U33" si="73">X32-AA32-Y32-Z32</f>
        <v>-116187.5</v>
      </c>
      <c r="V32" s="48">
        <f t="shared" ref="V32:V33" si="74">B32*(Q32-P32)</f>
        <v>-32375</v>
      </c>
      <c r="W32" s="40">
        <f t="shared" ref="W32:W33" si="75">F32*I32*L32</f>
        <v>83812.5</v>
      </c>
      <c r="X32" s="49">
        <f t="shared" ref="X32:X33" si="76">H32*F32</f>
        <v>83812.5</v>
      </c>
      <c r="Y32" s="35"/>
      <c r="Z32" s="35">
        <f t="shared" ref="Z32:Z33" si="77">B32*P32</f>
        <v>200000</v>
      </c>
      <c r="AA32" s="35"/>
      <c r="AB32" s="43"/>
      <c r="AC32" s="43"/>
      <c r="AD32" s="43"/>
      <c r="AE32" s="43"/>
      <c r="AF32" s="43"/>
      <c r="AG32" s="43"/>
      <c r="AH32" s="43"/>
      <c r="AI32" s="43"/>
      <c r="AJ32" s="43"/>
      <c r="AK32" s="43"/>
    </row>
    <row r="33" ht="22.5" customHeight="1">
      <c r="A33" s="44" t="s">
        <v>70</v>
      </c>
      <c r="B33" s="31">
        <v>10000.0</v>
      </c>
      <c r="C33" s="32">
        <v>0.5</v>
      </c>
      <c r="D33" s="31">
        <f t="shared" si="67"/>
        <v>5000</v>
      </c>
      <c r="E33" s="57">
        <v>0.025</v>
      </c>
      <c r="F33" s="31">
        <f t="shared" si="68"/>
        <v>125</v>
      </c>
      <c r="G33" s="33">
        <f t="shared" si="69"/>
        <v>562.5</v>
      </c>
      <c r="H33" s="45">
        <f t="shared" si="70"/>
        <v>670.5</v>
      </c>
      <c r="I33" s="35">
        <v>149.0</v>
      </c>
      <c r="J33" s="36">
        <v>1.0</v>
      </c>
      <c r="K33" s="36"/>
      <c r="L33" s="37">
        <v>4.5</v>
      </c>
      <c r="M33" s="34">
        <f t="shared" si="71"/>
        <v>1600</v>
      </c>
      <c r="N33" s="38"/>
      <c r="O33" s="35"/>
      <c r="P33" s="46">
        <v>20.0</v>
      </c>
      <c r="Q33" s="47">
        <f t="shared" si="72"/>
        <v>16.7625</v>
      </c>
      <c r="R33" s="38"/>
      <c r="S33" s="39"/>
      <c r="T33" s="35"/>
      <c r="U33" s="48">
        <f t="shared" si="73"/>
        <v>-116187.5</v>
      </c>
      <c r="V33" s="48">
        <f t="shared" si="74"/>
        <v>-32375</v>
      </c>
      <c r="W33" s="40">
        <f t="shared" si="75"/>
        <v>83812.5</v>
      </c>
      <c r="X33" s="49">
        <f t="shared" si="76"/>
        <v>83812.5</v>
      </c>
      <c r="Y33" s="35"/>
      <c r="Z33" s="35">
        <f t="shared" si="77"/>
        <v>200000</v>
      </c>
      <c r="AA33" s="35"/>
      <c r="AB33" s="43"/>
      <c r="AC33" s="43"/>
      <c r="AD33" s="43"/>
      <c r="AE33" s="43"/>
      <c r="AF33" s="43"/>
      <c r="AG33" s="43"/>
      <c r="AH33" s="43"/>
      <c r="AI33" s="43"/>
      <c r="AJ33" s="43"/>
      <c r="AK33" s="43"/>
    </row>
    <row r="34" ht="22.5" customHeight="1">
      <c r="A34" s="55"/>
      <c r="B34" s="31"/>
      <c r="C34" s="58"/>
      <c r="D34" s="58"/>
      <c r="E34" s="58"/>
      <c r="F34" s="56"/>
      <c r="G34" s="33"/>
      <c r="H34" s="35"/>
      <c r="I34" s="35"/>
      <c r="J34" s="36"/>
      <c r="K34" s="36"/>
      <c r="L34" s="37"/>
      <c r="M34" s="34"/>
      <c r="N34" s="38"/>
      <c r="O34" s="35"/>
      <c r="P34" s="47"/>
      <c r="Q34" s="47"/>
      <c r="R34" s="38"/>
      <c r="S34" s="39"/>
      <c r="T34" s="35"/>
      <c r="U34" s="35"/>
      <c r="V34" s="35"/>
      <c r="W34" s="40"/>
      <c r="X34" s="40"/>
      <c r="Y34" s="40"/>
      <c r="Z34" s="35"/>
      <c r="AA34" s="35"/>
      <c r="AB34" s="43"/>
      <c r="AC34" s="43"/>
      <c r="AD34" s="43"/>
      <c r="AE34" s="43"/>
      <c r="AF34" s="43"/>
      <c r="AG34" s="43"/>
      <c r="AH34" s="43"/>
      <c r="AI34" s="43"/>
      <c r="AJ34" s="43"/>
      <c r="AK34" s="43"/>
    </row>
    <row r="35" ht="22.5" customHeight="1">
      <c r="A35" s="55" t="s">
        <v>71</v>
      </c>
      <c r="B35" s="31">
        <v>120000.0</v>
      </c>
      <c r="C35" s="32">
        <v>0.5</v>
      </c>
      <c r="D35" s="31">
        <f t="shared" ref="D35:D36" si="78">B35*C35</f>
        <v>60000</v>
      </c>
      <c r="E35" s="57">
        <v>0.025</v>
      </c>
      <c r="F35" s="31">
        <f t="shared" ref="F35:F36" si="79">D35*E35</f>
        <v>1500</v>
      </c>
      <c r="G35" s="33">
        <f t="shared" ref="G35:G36" si="80">F35*L35</f>
        <v>6750</v>
      </c>
      <c r="H35" s="45">
        <f t="shared" ref="H35:H36" si="81">I35*J35*L35</f>
        <v>670.5</v>
      </c>
      <c r="I35" s="35">
        <v>149.0</v>
      </c>
      <c r="J35" s="36">
        <v>1.0</v>
      </c>
      <c r="K35" s="36"/>
      <c r="L35" s="37">
        <v>4.5</v>
      </c>
      <c r="M35" s="34">
        <f t="shared" ref="M35:M36" si="82">Z35/F35</f>
        <v>80</v>
      </c>
      <c r="N35" s="38"/>
      <c r="O35" s="35"/>
      <c r="P35" s="46">
        <v>1.0</v>
      </c>
      <c r="Q35" s="47">
        <f t="shared" ref="Q35:Q36" si="83">E35*H35</f>
        <v>16.7625</v>
      </c>
      <c r="R35" s="38"/>
      <c r="S35" s="39"/>
      <c r="T35" s="35"/>
      <c r="U35" s="48">
        <f t="shared" ref="U35:U36" si="84">X35-AA35-Y35-Z35</f>
        <v>885750</v>
      </c>
      <c r="V35" s="48">
        <f t="shared" ref="V35:V36" si="85">B35*(Q35-P35)</f>
        <v>1891500</v>
      </c>
      <c r="W35" s="40">
        <f t="shared" ref="W35:W36" si="86">F35*I35*L35</f>
        <v>1005750</v>
      </c>
      <c r="X35" s="49">
        <f t="shared" ref="X35:X36" si="87">H35*F35</f>
        <v>1005750</v>
      </c>
      <c r="Y35" s="35"/>
      <c r="Z35" s="35">
        <f t="shared" ref="Z35:Z36" si="88">B35*P35</f>
        <v>120000</v>
      </c>
      <c r="AA35" s="35"/>
      <c r="AB35" s="43"/>
      <c r="AC35" s="43"/>
      <c r="AD35" s="43"/>
      <c r="AE35" s="43"/>
      <c r="AF35" s="43"/>
      <c r="AG35" s="43"/>
      <c r="AH35" s="43"/>
      <c r="AI35" s="43"/>
      <c r="AJ35" s="43"/>
      <c r="AK35" s="43"/>
    </row>
    <row r="36" ht="22.5" customHeight="1">
      <c r="A36" s="55" t="s">
        <v>72</v>
      </c>
      <c r="B36" s="31">
        <v>3500.0</v>
      </c>
      <c r="C36" s="32">
        <v>0.5</v>
      </c>
      <c r="D36" s="31">
        <f t="shared" si="78"/>
        <v>1750</v>
      </c>
      <c r="E36" s="57">
        <v>0.025</v>
      </c>
      <c r="F36" s="31">
        <f t="shared" si="79"/>
        <v>43.75</v>
      </c>
      <c r="G36" s="33">
        <f t="shared" si="80"/>
        <v>196.875</v>
      </c>
      <c r="H36" s="45">
        <f t="shared" si="81"/>
        <v>670.5</v>
      </c>
      <c r="I36" s="35">
        <v>149.0</v>
      </c>
      <c r="J36" s="36">
        <v>1.0</v>
      </c>
      <c r="K36" s="36"/>
      <c r="L36" s="37">
        <v>4.5</v>
      </c>
      <c r="M36" s="34">
        <f t="shared" si="82"/>
        <v>80</v>
      </c>
      <c r="N36" s="38"/>
      <c r="O36" s="35"/>
      <c r="P36" s="46">
        <v>1.0</v>
      </c>
      <c r="Q36" s="47">
        <f t="shared" si="83"/>
        <v>16.7625</v>
      </c>
      <c r="R36" s="38"/>
      <c r="S36" s="39"/>
      <c r="T36" s="35"/>
      <c r="U36" s="48">
        <f t="shared" si="84"/>
        <v>25834.375</v>
      </c>
      <c r="V36" s="48">
        <f t="shared" si="85"/>
        <v>55168.75</v>
      </c>
      <c r="W36" s="40">
        <f t="shared" si="86"/>
        <v>29334.375</v>
      </c>
      <c r="X36" s="49">
        <f t="shared" si="87"/>
        <v>29334.375</v>
      </c>
      <c r="Y36" s="35"/>
      <c r="Z36" s="35">
        <f t="shared" si="88"/>
        <v>3500</v>
      </c>
      <c r="AA36" s="35"/>
      <c r="AB36" s="43"/>
      <c r="AC36" s="43"/>
      <c r="AD36" s="43"/>
      <c r="AE36" s="43"/>
      <c r="AF36" s="43"/>
      <c r="AG36" s="43"/>
      <c r="AH36" s="43"/>
      <c r="AI36" s="43"/>
      <c r="AJ36" s="43"/>
      <c r="AK36" s="43"/>
    </row>
    <row r="37" ht="22.5" customHeight="1">
      <c r="A37" s="55"/>
      <c r="B37" s="31"/>
      <c r="C37" s="58"/>
      <c r="D37" s="58"/>
      <c r="E37" s="58"/>
      <c r="F37" s="56"/>
      <c r="G37" s="33"/>
      <c r="H37" s="35"/>
      <c r="I37" s="35"/>
      <c r="J37" s="36"/>
      <c r="K37" s="36"/>
      <c r="L37" s="37"/>
      <c r="M37" s="34"/>
      <c r="N37" s="38"/>
      <c r="O37" s="35"/>
      <c r="P37" s="47"/>
      <c r="Q37" s="47"/>
      <c r="R37" s="38"/>
      <c r="S37" s="39"/>
      <c r="T37" s="35"/>
      <c r="U37" s="35"/>
      <c r="V37" s="35"/>
      <c r="W37" s="40"/>
      <c r="X37" s="40"/>
      <c r="Y37" s="40"/>
      <c r="Z37" s="35"/>
      <c r="AA37" s="35"/>
      <c r="AB37" s="43"/>
      <c r="AC37" s="43"/>
      <c r="AD37" s="43"/>
      <c r="AE37" s="43"/>
      <c r="AF37" s="43"/>
      <c r="AG37" s="43"/>
      <c r="AH37" s="43"/>
      <c r="AI37" s="43"/>
      <c r="AJ37" s="43"/>
      <c r="AK37" s="43"/>
    </row>
    <row r="38" ht="22.5" customHeight="1">
      <c r="A38" s="59" t="s">
        <v>73</v>
      </c>
      <c r="B38" s="60">
        <f>SUM(B18:B36)</f>
        <v>508000</v>
      </c>
      <c r="C38" s="61">
        <f>D38/B38</f>
        <v>0.5</v>
      </c>
      <c r="D38" s="60">
        <f>SUM(D18:D36)</f>
        <v>254000</v>
      </c>
      <c r="E38" s="62">
        <f>F38/D38</f>
        <v>0.01938976378</v>
      </c>
      <c r="F38" s="60">
        <f t="shared" ref="F38:G38" si="89">SUM(F18:F36)</f>
        <v>4925</v>
      </c>
      <c r="G38" s="60">
        <f t="shared" si="89"/>
        <v>22412.5</v>
      </c>
      <c r="H38" s="63">
        <f>I38*J38*L38</f>
        <v>678.0634518</v>
      </c>
      <c r="I38" s="64">
        <v>149.0</v>
      </c>
      <c r="J38" s="65">
        <v>1.0</v>
      </c>
      <c r="K38" s="65"/>
      <c r="L38" s="66">
        <f>G38/F38</f>
        <v>4.550761421</v>
      </c>
      <c r="M38" s="67">
        <f>Z38/F38</f>
        <v>494.6192893</v>
      </c>
      <c r="N38" s="68"/>
      <c r="O38" s="64"/>
      <c r="P38" s="69">
        <f>Z38/D38</f>
        <v>9.590551181</v>
      </c>
      <c r="Q38" s="69">
        <f>E38*H38</f>
        <v>13.14749016</v>
      </c>
      <c r="R38" s="68"/>
      <c r="S38" s="70"/>
      <c r="T38" s="64"/>
      <c r="U38" s="71">
        <f t="shared" ref="U38:U39" si="91">X38-AA38-Y38-Z38</f>
        <v>553462.5</v>
      </c>
      <c r="V38" s="72">
        <f>B38*(Q38-P38)</f>
        <v>1806925</v>
      </c>
      <c r="W38" s="73">
        <f>F38*I38*L38</f>
        <v>3339462.5</v>
      </c>
      <c r="X38" s="71">
        <f t="shared" ref="X38:X39" si="92">G38*I38</f>
        <v>3339462.5</v>
      </c>
      <c r="Y38" s="64">
        <v>350000.0</v>
      </c>
      <c r="Z38" s="71">
        <f>SUM(Z18:Z36)</f>
        <v>2436000</v>
      </c>
      <c r="AA38" s="64"/>
      <c r="AB38" s="74"/>
      <c r="AC38" s="74"/>
      <c r="AD38" s="74"/>
      <c r="AE38" s="74"/>
      <c r="AF38" s="74"/>
      <c r="AG38" s="74"/>
      <c r="AH38" s="74"/>
      <c r="AI38" s="74"/>
      <c r="AJ38" s="74"/>
      <c r="AK38" s="74"/>
    </row>
    <row r="39" ht="22.5" customHeight="1">
      <c r="A39" s="55"/>
      <c r="B39" s="31"/>
      <c r="C39" s="58"/>
      <c r="D39" s="58"/>
      <c r="E39" s="75" t="s">
        <v>74</v>
      </c>
      <c r="F39" s="60">
        <f t="shared" ref="F39:G39" si="90">F38*0.1</f>
        <v>492.5</v>
      </c>
      <c r="G39" s="60">
        <f t="shared" si="90"/>
        <v>2241.25</v>
      </c>
      <c r="H39" s="35"/>
      <c r="I39" s="64">
        <v>149.0</v>
      </c>
      <c r="J39" s="36"/>
      <c r="K39" s="36"/>
      <c r="L39" s="37"/>
      <c r="M39" s="34"/>
      <c r="N39" s="38"/>
      <c r="O39" s="35"/>
      <c r="P39" s="47"/>
      <c r="Q39" s="47"/>
      <c r="R39" s="38"/>
      <c r="S39" s="39"/>
      <c r="T39" s="35"/>
      <c r="U39" s="71">
        <f t="shared" si="91"/>
        <v>-2452053.75</v>
      </c>
      <c r="V39" s="35"/>
      <c r="W39" s="40"/>
      <c r="X39" s="71">
        <f t="shared" si="92"/>
        <v>333946.25</v>
      </c>
      <c r="Y39" s="64">
        <v>350000.0</v>
      </c>
      <c r="Z39" s="71">
        <f>SUM(Z18:Z36)</f>
        <v>2436000</v>
      </c>
      <c r="AA39" s="35"/>
      <c r="AB39" s="43"/>
      <c r="AC39" s="43"/>
      <c r="AD39" s="43"/>
      <c r="AE39" s="43"/>
      <c r="AF39" s="43"/>
      <c r="AG39" s="43"/>
      <c r="AH39" s="43"/>
      <c r="AI39" s="43"/>
      <c r="AJ39" s="43"/>
      <c r="AK39" s="43"/>
    </row>
    <row r="40" ht="22.5" customHeight="1">
      <c r="A40" s="55"/>
      <c r="B40" s="31"/>
      <c r="C40" s="58"/>
      <c r="D40" s="58"/>
      <c r="E40" s="58"/>
      <c r="F40" s="56"/>
      <c r="G40" s="33"/>
      <c r="H40" s="35"/>
      <c r="I40" s="35"/>
      <c r="J40" s="36"/>
      <c r="K40" s="36"/>
      <c r="L40" s="37"/>
      <c r="M40" s="34"/>
      <c r="N40" s="38"/>
      <c r="O40" s="35"/>
      <c r="P40" s="47"/>
      <c r="Q40" s="47"/>
      <c r="R40" s="38"/>
      <c r="S40" s="39"/>
      <c r="T40" s="35"/>
      <c r="U40" s="35"/>
      <c r="V40" s="35"/>
      <c r="W40" s="40"/>
      <c r="X40" s="40"/>
      <c r="Y40" s="40"/>
      <c r="Z40" s="35"/>
      <c r="AA40" s="35"/>
      <c r="AB40" s="43"/>
      <c r="AC40" s="43"/>
      <c r="AD40" s="43"/>
      <c r="AE40" s="43"/>
      <c r="AF40" s="43"/>
      <c r="AG40" s="43"/>
      <c r="AH40" s="43"/>
      <c r="AI40" s="43"/>
      <c r="AJ40" s="43"/>
      <c r="AK40" s="43"/>
    </row>
    <row r="41" ht="22.5" customHeight="1">
      <c r="A41" s="55"/>
      <c r="B41" s="31"/>
      <c r="C41" s="58"/>
      <c r="D41" s="58"/>
      <c r="E41" s="58"/>
      <c r="F41" s="56"/>
      <c r="G41" s="33"/>
      <c r="H41" s="35"/>
      <c r="I41" s="35"/>
      <c r="J41" s="36"/>
      <c r="K41" s="36"/>
      <c r="L41" s="37"/>
      <c r="M41" s="34"/>
      <c r="N41" s="38"/>
      <c r="O41" s="35"/>
      <c r="P41" s="47"/>
      <c r="Q41" s="47"/>
      <c r="R41" s="38"/>
      <c r="S41" s="39"/>
      <c r="T41" s="35"/>
      <c r="U41" s="35"/>
      <c r="V41" s="35"/>
      <c r="W41" s="40"/>
      <c r="X41" s="40">
        <f>X38/80</f>
        <v>41743.28125</v>
      </c>
      <c r="Y41" s="40"/>
      <c r="Z41" s="40">
        <f>(Y38+Z38)/80</f>
        <v>34825</v>
      </c>
      <c r="AA41" s="35"/>
      <c r="AB41" s="43"/>
      <c r="AC41" s="43"/>
      <c r="AD41" s="43"/>
      <c r="AE41" s="43"/>
      <c r="AF41" s="43"/>
      <c r="AG41" s="43"/>
      <c r="AH41" s="43"/>
      <c r="AI41" s="43"/>
      <c r="AJ41" s="43"/>
      <c r="AK41" s="43"/>
    </row>
    <row r="42" ht="22.5" customHeight="1">
      <c r="A42" s="55"/>
      <c r="B42" s="31"/>
      <c r="C42" s="58"/>
      <c r="D42" s="58"/>
      <c r="E42" s="58"/>
      <c r="F42" s="56"/>
      <c r="G42" s="33"/>
      <c r="H42" s="35"/>
      <c r="I42" s="35"/>
      <c r="J42" s="36"/>
      <c r="K42" s="36"/>
      <c r="L42" s="37"/>
      <c r="M42" s="34"/>
      <c r="N42" s="38"/>
      <c r="O42" s="35"/>
      <c r="P42" s="47"/>
      <c r="Q42" s="47"/>
      <c r="R42" s="38"/>
      <c r="S42" s="39"/>
      <c r="T42" s="35"/>
      <c r="U42" s="35"/>
      <c r="V42" s="35"/>
      <c r="W42" s="40"/>
      <c r="X42" s="40"/>
      <c r="Y42" s="40"/>
      <c r="Z42" s="35"/>
      <c r="AA42" s="35"/>
      <c r="AB42" s="43"/>
      <c r="AC42" s="43"/>
      <c r="AD42" s="43"/>
      <c r="AE42" s="43"/>
      <c r="AF42" s="43"/>
      <c r="AG42" s="43"/>
      <c r="AH42" s="43"/>
      <c r="AI42" s="43"/>
      <c r="AJ42" s="43"/>
      <c r="AK42" s="43"/>
    </row>
  </sheetData>
  <mergeCells count="2">
    <mergeCell ref="H1:L1"/>
    <mergeCell ref="P1:R1"/>
  </mergeCell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sheetData>
    <row r="2">
      <c r="B2" s="76" t="s">
        <v>75</v>
      </c>
      <c r="C2" s="76" t="s">
        <v>76</v>
      </c>
      <c r="D2" s="76" t="s">
        <v>77</v>
      </c>
      <c r="E2" s="76" t="s">
        <v>78</v>
      </c>
      <c r="F2" s="76" t="s">
        <v>79</v>
      </c>
      <c r="G2" s="77" t="s">
        <v>80</v>
      </c>
    </row>
    <row r="3">
      <c r="A3" s="78"/>
      <c r="B3" s="79" t="s">
        <v>81</v>
      </c>
      <c r="C3" s="80" t="s">
        <v>82</v>
      </c>
      <c r="D3" s="81" t="s">
        <v>83</v>
      </c>
      <c r="E3" s="81">
        <v>14600.0</v>
      </c>
      <c r="F3" s="82" t="s">
        <v>84</v>
      </c>
      <c r="G3" s="83">
        <v>81.0</v>
      </c>
      <c r="H3" s="84"/>
    </row>
    <row r="4">
      <c r="A4" s="85"/>
      <c r="B4" s="86" t="s">
        <v>85</v>
      </c>
      <c r="C4" s="87" t="s">
        <v>86</v>
      </c>
      <c r="D4" s="88" t="s">
        <v>87</v>
      </c>
      <c r="E4" s="88">
        <v>4787.0</v>
      </c>
      <c r="F4" s="82" t="s">
        <v>88</v>
      </c>
      <c r="G4" s="89">
        <v>99.0</v>
      </c>
      <c r="H4" s="90"/>
    </row>
    <row r="5">
      <c r="A5" s="78"/>
      <c r="B5" s="79" t="s">
        <v>89</v>
      </c>
      <c r="C5" s="80" t="s">
        <v>86</v>
      </c>
      <c r="D5" s="81" t="s">
        <v>90</v>
      </c>
      <c r="E5" s="81">
        <v>6955.0</v>
      </c>
      <c r="F5" s="82" t="s">
        <v>88</v>
      </c>
      <c r="G5" s="83">
        <v>99.0</v>
      </c>
      <c r="H5" s="84"/>
    </row>
    <row r="6">
      <c r="A6" s="85"/>
      <c r="B6" s="86" t="s">
        <v>91</v>
      </c>
      <c r="C6" s="87" t="s">
        <v>92</v>
      </c>
      <c r="D6" s="88" t="s">
        <v>93</v>
      </c>
      <c r="E6" s="88">
        <v>2902.0</v>
      </c>
      <c r="F6" s="82" t="s">
        <v>88</v>
      </c>
      <c r="G6" s="89">
        <v>104.0</v>
      </c>
      <c r="H6" s="90"/>
    </row>
    <row r="7">
      <c r="A7" s="78"/>
      <c r="B7" s="79" t="s">
        <v>94</v>
      </c>
      <c r="C7" s="80" t="s">
        <v>95</v>
      </c>
      <c r="D7" s="81" t="s">
        <v>96</v>
      </c>
      <c r="E7" s="81">
        <v>14747.0</v>
      </c>
      <c r="F7" s="82" t="s">
        <v>84</v>
      </c>
      <c r="G7" s="83">
        <v>173.0</v>
      </c>
      <c r="H7" s="84"/>
    </row>
    <row r="8">
      <c r="A8" s="85"/>
      <c r="B8" s="86" t="s">
        <v>97</v>
      </c>
      <c r="C8" s="87" t="s">
        <v>98</v>
      </c>
      <c r="D8" s="88" t="s">
        <v>99</v>
      </c>
      <c r="E8" s="88">
        <v>55799.0</v>
      </c>
      <c r="F8" s="82" t="s">
        <v>84</v>
      </c>
      <c r="G8" s="89">
        <v>633.0</v>
      </c>
      <c r="H8" s="90"/>
    </row>
    <row r="9">
      <c r="A9" s="78"/>
      <c r="B9" s="79" t="s">
        <v>100</v>
      </c>
      <c r="C9" s="80" t="s">
        <v>101</v>
      </c>
      <c r="D9" s="81" t="s">
        <v>102</v>
      </c>
      <c r="E9" s="81">
        <v>9381.0</v>
      </c>
      <c r="F9" s="82" t="s">
        <v>88</v>
      </c>
      <c r="G9" s="83">
        <v>115.0</v>
      </c>
      <c r="H9" s="84"/>
    </row>
    <row r="10">
      <c r="A10" s="85"/>
      <c r="B10" s="86" t="s">
        <v>103</v>
      </c>
      <c r="C10" s="87" t="s">
        <v>104</v>
      </c>
      <c r="D10" s="88" t="s">
        <v>105</v>
      </c>
      <c r="E10" s="88">
        <v>8571.0</v>
      </c>
      <c r="F10" s="82" t="s">
        <v>84</v>
      </c>
      <c r="G10" s="89">
        <v>159.0</v>
      </c>
      <c r="H10" s="90"/>
    </row>
    <row r="11">
      <c r="A11" s="78"/>
      <c r="B11" s="79" t="s">
        <v>106</v>
      </c>
      <c r="C11" s="80" t="s">
        <v>107</v>
      </c>
      <c r="D11" s="81" t="s">
        <v>108</v>
      </c>
      <c r="E11" s="81">
        <v>52270.0</v>
      </c>
      <c r="F11" s="82" t="s">
        <v>84</v>
      </c>
      <c r="G11" s="83">
        <v>460.0</v>
      </c>
      <c r="H11" s="84"/>
    </row>
    <row r="12">
      <c r="A12" s="85"/>
      <c r="B12" s="86" t="s">
        <v>109</v>
      </c>
      <c r="C12" s="87" t="s">
        <v>86</v>
      </c>
      <c r="D12" s="88" t="s">
        <v>110</v>
      </c>
      <c r="E12" s="88">
        <v>1478.0</v>
      </c>
      <c r="F12" s="82" t="s">
        <v>88</v>
      </c>
      <c r="G12" s="89">
        <v>58.0</v>
      </c>
      <c r="H12" s="90"/>
    </row>
    <row r="13">
      <c r="A13" s="78"/>
      <c r="B13" s="79" t="s">
        <v>111</v>
      </c>
      <c r="C13" s="80" t="s">
        <v>112</v>
      </c>
      <c r="D13" s="81" t="s">
        <v>113</v>
      </c>
      <c r="E13" s="81">
        <v>3235.0</v>
      </c>
      <c r="F13" s="82" t="s">
        <v>84</v>
      </c>
      <c r="G13" s="83">
        <v>115.0</v>
      </c>
      <c r="H13" s="84"/>
    </row>
    <row r="14">
      <c r="A14" s="85"/>
      <c r="B14" s="86" t="s">
        <v>114</v>
      </c>
      <c r="C14" s="87" t="s">
        <v>115</v>
      </c>
      <c r="D14" s="88" t="s">
        <v>116</v>
      </c>
      <c r="E14" s="88">
        <v>19197.0</v>
      </c>
      <c r="F14" s="82" t="s">
        <v>88</v>
      </c>
      <c r="G14" s="89">
        <v>156.0</v>
      </c>
      <c r="H14" s="90"/>
    </row>
    <row r="15">
      <c r="A15" s="78"/>
      <c r="B15" s="79" t="s">
        <v>117</v>
      </c>
      <c r="C15" s="80" t="s">
        <v>118</v>
      </c>
      <c r="D15" s="81" t="s">
        <v>119</v>
      </c>
      <c r="E15" s="81">
        <v>105940.0</v>
      </c>
      <c r="F15" s="82" t="s">
        <v>88</v>
      </c>
      <c r="G15" s="83" t="s">
        <v>120</v>
      </c>
      <c r="H15" s="84"/>
    </row>
    <row r="16">
      <c r="A16" s="85"/>
      <c r="B16" s="86" t="s">
        <v>121</v>
      </c>
      <c r="C16" s="87" t="s">
        <v>122</v>
      </c>
      <c r="D16" s="88" t="s">
        <v>123</v>
      </c>
      <c r="E16" s="88">
        <v>43212.0</v>
      </c>
      <c r="F16" s="82" t="s">
        <v>124</v>
      </c>
      <c r="G16" s="89">
        <v>690.0</v>
      </c>
      <c r="H16" s="90"/>
    </row>
    <row r="17">
      <c r="A17" s="78"/>
      <c r="B17" s="79" t="s">
        <v>125</v>
      </c>
      <c r="C17" s="80" t="s">
        <v>126</v>
      </c>
      <c r="D17" s="81" t="s">
        <v>127</v>
      </c>
      <c r="E17" s="81">
        <v>5753.0</v>
      </c>
      <c r="F17" s="82" t="s">
        <v>128</v>
      </c>
      <c r="G17" s="83">
        <v>173.0</v>
      </c>
      <c r="H17" s="84"/>
    </row>
    <row r="18">
      <c r="A18" s="85"/>
      <c r="B18" s="86" t="s">
        <v>129</v>
      </c>
      <c r="C18" s="87" t="s">
        <v>86</v>
      </c>
      <c r="D18" s="88" t="s">
        <v>130</v>
      </c>
      <c r="E18" s="88">
        <v>4857.0</v>
      </c>
      <c r="F18" s="82" t="s">
        <v>88</v>
      </c>
      <c r="G18" s="89">
        <v>99.0</v>
      </c>
      <c r="H18" s="90"/>
    </row>
    <row r="19">
      <c r="A19" s="78"/>
      <c r="B19" s="79" t="s">
        <v>131</v>
      </c>
      <c r="C19" s="80" t="s">
        <v>132</v>
      </c>
      <c r="D19" s="81" t="s">
        <v>133</v>
      </c>
      <c r="E19" s="81">
        <v>1806.0</v>
      </c>
      <c r="F19" s="82" t="s">
        <v>134</v>
      </c>
      <c r="G19" s="83">
        <v>58.0</v>
      </c>
      <c r="H19" s="84"/>
    </row>
    <row r="20">
      <c r="A20" s="85"/>
      <c r="B20" s="86" t="s">
        <v>135</v>
      </c>
      <c r="C20" s="87" t="s">
        <v>136</v>
      </c>
      <c r="D20" s="88" t="s">
        <v>137</v>
      </c>
      <c r="E20" s="88">
        <v>131225.0</v>
      </c>
      <c r="F20" s="82" t="s">
        <v>128</v>
      </c>
      <c r="G20" s="89" t="s">
        <v>138</v>
      </c>
      <c r="H20" s="90"/>
    </row>
    <row r="21">
      <c r="A21" s="78"/>
      <c r="B21" s="79" t="s">
        <v>139</v>
      </c>
      <c r="C21" s="80" t="s">
        <v>92</v>
      </c>
      <c r="D21" s="81" t="s">
        <v>140</v>
      </c>
      <c r="E21" s="81">
        <v>113322.0</v>
      </c>
      <c r="F21" s="82" t="s">
        <v>84</v>
      </c>
      <c r="G21" s="83">
        <v>920.0</v>
      </c>
      <c r="H21" s="84"/>
    </row>
    <row r="22">
      <c r="A22" s="85"/>
      <c r="B22" s="86" t="s">
        <v>141</v>
      </c>
      <c r="C22" s="87" t="s">
        <v>142</v>
      </c>
      <c r="D22" s="88" t="s">
        <v>143</v>
      </c>
      <c r="E22" s="88">
        <v>30987.0</v>
      </c>
      <c r="F22" s="82" t="s">
        <v>88</v>
      </c>
      <c r="G22" s="89">
        <v>518.0</v>
      </c>
      <c r="H22" s="90"/>
    </row>
    <row r="23">
      <c r="A23" s="78"/>
      <c r="B23" s="79" t="s">
        <v>144</v>
      </c>
      <c r="C23" s="80" t="s">
        <v>145</v>
      </c>
      <c r="D23" s="81" t="s">
        <v>146</v>
      </c>
      <c r="E23" s="81">
        <v>6680.0</v>
      </c>
      <c r="F23" s="82" t="s">
        <v>128</v>
      </c>
      <c r="G23" s="83">
        <v>173.0</v>
      </c>
      <c r="H23" s="84"/>
    </row>
    <row r="24">
      <c r="A24" s="85"/>
      <c r="B24" s="86" t="s">
        <v>147</v>
      </c>
      <c r="C24" s="87" t="s">
        <v>148</v>
      </c>
      <c r="D24" s="88" t="s">
        <v>149</v>
      </c>
      <c r="E24" s="88">
        <v>58611.0</v>
      </c>
      <c r="F24" s="82" t="s">
        <v>134</v>
      </c>
      <c r="G24" s="89">
        <v>656.0</v>
      </c>
      <c r="H24" s="90"/>
    </row>
    <row r="25">
      <c r="A25" s="78"/>
      <c r="B25" s="79" t="s">
        <v>150</v>
      </c>
      <c r="C25" s="80" t="s">
        <v>151</v>
      </c>
      <c r="D25" s="81" t="s">
        <v>152</v>
      </c>
      <c r="E25" s="81">
        <v>15464.0</v>
      </c>
      <c r="F25" s="82" t="s">
        <v>84</v>
      </c>
      <c r="G25" s="83">
        <v>518.0</v>
      </c>
      <c r="H25" s="84"/>
    </row>
    <row r="26">
      <c r="A26" s="85"/>
      <c r="B26" s="86" t="s">
        <v>153</v>
      </c>
      <c r="C26" s="87" t="s">
        <v>148</v>
      </c>
      <c r="D26" s="88" t="s">
        <v>154</v>
      </c>
      <c r="E26" s="88">
        <v>157787.0</v>
      </c>
      <c r="F26" s="82" t="s">
        <v>134</v>
      </c>
      <c r="G26" s="89">
        <v>978.0</v>
      </c>
      <c r="H26" s="90"/>
    </row>
    <row r="27">
      <c r="A27" s="78"/>
      <c r="B27" s="79" t="s">
        <v>155</v>
      </c>
      <c r="C27" s="80" t="s">
        <v>156</v>
      </c>
      <c r="D27" s="81" t="s">
        <v>157</v>
      </c>
      <c r="E27" s="81">
        <v>184981.0</v>
      </c>
      <c r="F27" s="82" t="s">
        <v>128</v>
      </c>
      <c r="G27" s="83" t="s">
        <v>158</v>
      </c>
      <c r="H27" s="84"/>
    </row>
    <row r="28">
      <c r="A28" s="85"/>
      <c r="B28" s="86" t="s">
        <v>159</v>
      </c>
      <c r="C28" s="87" t="s">
        <v>160</v>
      </c>
      <c r="D28" s="88" t="s">
        <v>161</v>
      </c>
      <c r="E28" s="88">
        <v>37707.0</v>
      </c>
      <c r="F28" s="82" t="s">
        <v>88</v>
      </c>
      <c r="G28" s="89" t="s">
        <v>162</v>
      </c>
      <c r="H28" s="90"/>
    </row>
    <row r="29">
      <c r="A29" s="78"/>
      <c r="B29" s="79" t="s">
        <v>163</v>
      </c>
      <c r="C29" s="80" t="s">
        <v>164</v>
      </c>
      <c r="D29" s="81" t="s">
        <v>165</v>
      </c>
      <c r="E29" s="81">
        <v>3037.0</v>
      </c>
      <c r="F29" s="82" t="s">
        <v>128</v>
      </c>
      <c r="G29" s="83">
        <v>127.0</v>
      </c>
      <c r="H29" s="84"/>
    </row>
    <row r="30">
      <c r="A30" s="85"/>
      <c r="B30" s="86" t="s">
        <v>166</v>
      </c>
      <c r="C30" s="87" t="s">
        <v>167</v>
      </c>
      <c r="D30" s="88" t="s">
        <v>168</v>
      </c>
      <c r="E30" s="88">
        <v>34135.0</v>
      </c>
      <c r="F30" s="82" t="s">
        <v>128</v>
      </c>
      <c r="G30" s="89" t="s">
        <v>169</v>
      </c>
      <c r="H30" s="90"/>
    </row>
    <row r="31">
      <c r="A31" s="78"/>
      <c r="B31" s="79" t="s">
        <v>170</v>
      </c>
      <c r="C31" s="80" t="s">
        <v>171</v>
      </c>
      <c r="D31" s="81" t="s">
        <v>172</v>
      </c>
      <c r="E31" s="81">
        <v>30457.0</v>
      </c>
      <c r="F31" s="82" t="s">
        <v>128</v>
      </c>
      <c r="G31" s="83">
        <v>472.0</v>
      </c>
      <c r="H31" s="84"/>
    </row>
    <row r="32">
      <c r="A32" s="85"/>
      <c r="B32" s="86" t="s">
        <v>173</v>
      </c>
      <c r="C32" s="87" t="s">
        <v>174</v>
      </c>
      <c r="D32" s="88" t="s">
        <v>175</v>
      </c>
      <c r="E32" s="88">
        <v>10745.0</v>
      </c>
      <c r="F32" s="82" t="s">
        <v>128</v>
      </c>
      <c r="G32" s="89">
        <v>229.0</v>
      </c>
      <c r="H32" s="90"/>
    </row>
    <row r="33">
      <c r="A33" s="78"/>
      <c r="B33" s="79" t="s">
        <v>176</v>
      </c>
      <c r="C33" s="80" t="s">
        <v>177</v>
      </c>
      <c r="D33" s="81" t="s">
        <v>178</v>
      </c>
      <c r="E33" s="81">
        <v>2695.0</v>
      </c>
      <c r="F33" s="82" t="s">
        <v>179</v>
      </c>
      <c r="G33" s="83">
        <v>288.0</v>
      </c>
      <c r="H33" s="84"/>
    </row>
    <row r="34">
      <c r="A34" s="85"/>
      <c r="B34" s="86" t="s">
        <v>180</v>
      </c>
      <c r="C34" s="87" t="s">
        <v>181</v>
      </c>
      <c r="D34" s="88" t="s">
        <v>182</v>
      </c>
      <c r="E34" s="88">
        <v>29164.0</v>
      </c>
      <c r="F34" s="82" t="s">
        <v>84</v>
      </c>
      <c r="G34" s="89">
        <v>518.0</v>
      </c>
      <c r="H34" s="90"/>
    </row>
    <row r="35">
      <c r="A35" s="78"/>
      <c r="B35" s="79" t="s">
        <v>183</v>
      </c>
      <c r="C35" s="80" t="s">
        <v>184</v>
      </c>
      <c r="D35" s="81" t="s">
        <v>185</v>
      </c>
      <c r="E35" s="81">
        <v>44673.0</v>
      </c>
      <c r="F35" s="82" t="s">
        <v>84</v>
      </c>
      <c r="G35" s="83">
        <v>653.0</v>
      </c>
      <c r="H35" s="84"/>
    </row>
    <row r="36">
      <c r="A36" s="85"/>
      <c r="B36" s="86" t="s">
        <v>186</v>
      </c>
      <c r="C36" s="87" t="s">
        <v>187</v>
      </c>
      <c r="D36" s="88" t="s">
        <v>188</v>
      </c>
      <c r="E36" s="88">
        <v>34510.0</v>
      </c>
      <c r="F36" s="82" t="s">
        <v>124</v>
      </c>
      <c r="G36" s="89">
        <v>345.0</v>
      </c>
      <c r="H36" s="90"/>
    </row>
    <row r="37">
      <c r="A37" s="78"/>
      <c r="B37" s="79" t="s">
        <v>189</v>
      </c>
      <c r="C37" s="80" t="s">
        <v>190</v>
      </c>
      <c r="D37" s="81" t="s">
        <v>191</v>
      </c>
      <c r="E37" s="81">
        <v>9456.0</v>
      </c>
      <c r="F37" s="82" t="s">
        <v>84</v>
      </c>
      <c r="G37" s="83">
        <v>288.0</v>
      </c>
      <c r="H37" s="84"/>
    </row>
    <row r="38">
      <c r="A38" s="85"/>
      <c r="B38" s="86" t="s">
        <v>192</v>
      </c>
      <c r="C38" s="87" t="s">
        <v>86</v>
      </c>
      <c r="D38" s="88" t="s">
        <v>193</v>
      </c>
      <c r="E38" s="88">
        <v>4157.0</v>
      </c>
      <c r="F38" s="82" t="s">
        <v>88</v>
      </c>
      <c r="G38" s="89">
        <v>99.0</v>
      </c>
      <c r="H38" s="90"/>
    </row>
    <row r="39">
      <c r="A39" s="78"/>
      <c r="B39" s="79" t="s">
        <v>194</v>
      </c>
      <c r="C39" s="80" t="s">
        <v>195</v>
      </c>
      <c r="D39" s="81" t="s">
        <v>196</v>
      </c>
      <c r="E39" s="81">
        <v>31870.0</v>
      </c>
      <c r="F39" s="82" t="s">
        <v>88</v>
      </c>
      <c r="G39" s="83" t="s">
        <v>197</v>
      </c>
      <c r="H39" s="84"/>
    </row>
    <row r="40">
      <c r="A40" s="85"/>
      <c r="B40" s="86" t="s">
        <v>198</v>
      </c>
      <c r="C40" s="87" t="s">
        <v>199</v>
      </c>
      <c r="D40" s="88" t="s">
        <v>200</v>
      </c>
      <c r="E40" s="88">
        <v>21547.0</v>
      </c>
      <c r="F40" s="82" t="s">
        <v>88</v>
      </c>
      <c r="G40" s="89">
        <v>690.0</v>
      </c>
      <c r="H40" s="90"/>
    </row>
    <row r="41">
      <c r="A41" s="78"/>
      <c r="B41" s="79" t="s">
        <v>201</v>
      </c>
      <c r="C41" s="80" t="s">
        <v>202</v>
      </c>
      <c r="D41" s="81" t="s">
        <v>203</v>
      </c>
      <c r="E41" s="81">
        <v>10841.0</v>
      </c>
      <c r="F41" s="82" t="s">
        <v>88</v>
      </c>
      <c r="G41" s="83" t="s">
        <v>204</v>
      </c>
      <c r="H41" s="84"/>
    </row>
    <row r="42">
      <c r="A42" s="85"/>
      <c r="B42" s="86" t="s">
        <v>205</v>
      </c>
      <c r="C42" s="87" t="s">
        <v>206</v>
      </c>
      <c r="D42" s="88" t="s">
        <v>207</v>
      </c>
      <c r="E42" s="88">
        <v>33085.0</v>
      </c>
      <c r="F42" s="82" t="s">
        <v>128</v>
      </c>
      <c r="G42" s="89">
        <v>920.0</v>
      </c>
      <c r="H42" s="90"/>
    </row>
    <row r="43">
      <c r="A43" s="78"/>
      <c r="B43" s="79" t="s">
        <v>208</v>
      </c>
      <c r="C43" s="80" t="s">
        <v>209</v>
      </c>
      <c r="D43" s="81" t="s">
        <v>210</v>
      </c>
      <c r="E43" s="81">
        <v>2386.0</v>
      </c>
      <c r="F43" s="82" t="s">
        <v>84</v>
      </c>
      <c r="G43" s="83">
        <v>230.0</v>
      </c>
      <c r="H43" s="84"/>
    </row>
    <row r="44">
      <c r="A44" s="85"/>
      <c r="B44" s="86" t="s">
        <v>211</v>
      </c>
      <c r="C44" s="87" t="s">
        <v>212</v>
      </c>
      <c r="D44" s="88" t="s">
        <v>213</v>
      </c>
      <c r="E44" s="88">
        <v>39400.0</v>
      </c>
      <c r="F44" s="82" t="s">
        <v>88</v>
      </c>
      <c r="G44" s="89" t="s">
        <v>204</v>
      </c>
      <c r="H44" s="90"/>
    </row>
    <row r="45">
      <c r="A45" s="78"/>
      <c r="B45" s="79" t="s">
        <v>214</v>
      </c>
      <c r="C45" s="80" t="s">
        <v>148</v>
      </c>
      <c r="D45" s="81" t="s">
        <v>215</v>
      </c>
      <c r="E45" s="81">
        <v>52736.0</v>
      </c>
      <c r="F45" s="82" t="s">
        <v>134</v>
      </c>
      <c r="G45" s="83">
        <v>656.0</v>
      </c>
      <c r="H45" s="84"/>
    </row>
    <row r="46">
      <c r="A46" s="85"/>
      <c r="B46" s="86" t="s">
        <v>216</v>
      </c>
      <c r="C46" s="87" t="s">
        <v>217</v>
      </c>
      <c r="D46" s="88" t="s">
        <v>218</v>
      </c>
      <c r="E46" s="88">
        <v>2412.0</v>
      </c>
      <c r="F46" s="82" t="s">
        <v>84</v>
      </c>
      <c r="G46" s="89">
        <v>115.0</v>
      </c>
      <c r="H46" s="90"/>
    </row>
    <row r="47">
      <c r="A47" s="78"/>
      <c r="B47" s="79" t="s">
        <v>219</v>
      </c>
      <c r="C47" s="80" t="s">
        <v>220</v>
      </c>
      <c r="D47" s="81" t="s">
        <v>221</v>
      </c>
      <c r="E47" s="81">
        <v>102185.0</v>
      </c>
      <c r="F47" s="82" t="s">
        <v>134</v>
      </c>
      <c r="G47" s="83" t="s">
        <v>222</v>
      </c>
      <c r="H47" s="84"/>
    </row>
    <row r="48">
      <c r="A48" s="85"/>
      <c r="B48" s="86" t="s">
        <v>223</v>
      </c>
      <c r="C48" s="87" t="s">
        <v>224</v>
      </c>
      <c r="D48" s="88" t="s">
        <v>225</v>
      </c>
      <c r="E48" s="88">
        <v>10395.0</v>
      </c>
      <c r="F48" s="82" t="s">
        <v>84</v>
      </c>
      <c r="G48" s="89">
        <v>380.0</v>
      </c>
      <c r="H48" s="90"/>
    </row>
    <row r="49">
      <c r="A49" s="78"/>
      <c r="B49" s="79" t="s">
        <v>226</v>
      </c>
      <c r="C49" s="80" t="s">
        <v>227</v>
      </c>
      <c r="D49" s="81" t="s">
        <v>228</v>
      </c>
      <c r="E49" s="81">
        <v>1118.0</v>
      </c>
      <c r="F49" s="82" t="s">
        <v>179</v>
      </c>
      <c r="G49" s="83">
        <v>127.0</v>
      </c>
      <c r="H49" s="84"/>
    </row>
    <row r="50">
      <c r="A50" s="85"/>
      <c r="B50" s="86" t="s">
        <v>229</v>
      </c>
      <c r="C50" s="87" t="s">
        <v>230</v>
      </c>
      <c r="D50" s="88" t="s">
        <v>231</v>
      </c>
      <c r="E50" s="88">
        <v>615.0</v>
      </c>
      <c r="F50" s="82" t="s">
        <v>88</v>
      </c>
      <c r="G50" s="89">
        <v>58.0</v>
      </c>
      <c r="H50" s="90"/>
    </row>
    <row r="51">
      <c r="A51" s="78"/>
      <c r="B51" s="79" t="s">
        <v>232</v>
      </c>
      <c r="C51" s="80" t="s">
        <v>233</v>
      </c>
      <c r="D51" s="81" t="s">
        <v>234</v>
      </c>
      <c r="E51" s="81">
        <v>31150.0</v>
      </c>
      <c r="F51" s="82" t="s">
        <v>84</v>
      </c>
      <c r="G51" s="83">
        <v>633.0</v>
      </c>
      <c r="H51" s="84"/>
    </row>
    <row r="52">
      <c r="A52" s="85"/>
      <c r="B52" s="86" t="s">
        <v>235</v>
      </c>
      <c r="C52" s="87" t="s">
        <v>236</v>
      </c>
      <c r="D52" s="88" t="s">
        <v>237</v>
      </c>
      <c r="E52" s="88">
        <v>348000.0</v>
      </c>
      <c r="F52" s="82" t="s">
        <v>84</v>
      </c>
      <c r="G52" s="89" t="s">
        <v>238</v>
      </c>
      <c r="H52" s="90"/>
    </row>
    <row r="53">
      <c r="A53" s="78"/>
      <c r="B53" s="79" t="s">
        <v>239</v>
      </c>
      <c r="C53" s="80" t="s">
        <v>240</v>
      </c>
      <c r="D53" s="81" t="s">
        <v>241</v>
      </c>
      <c r="E53" s="81">
        <v>5790.0</v>
      </c>
      <c r="F53" s="82" t="s">
        <v>88</v>
      </c>
      <c r="G53" s="83">
        <v>173.0</v>
      </c>
      <c r="H53" s="84"/>
    </row>
    <row r="54">
      <c r="A54" s="85"/>
      <c r="B54" s="86" t="s">
        <v>242</v>
      </c>
      <c r="C54" s="87" t="s">
        <v>243</v>
      </c>
      <c r="D54" s="88" t="s">
        <v>244</v>
      </c>
      <c r="E54" s="88">
        <v>16549.0</v>
      </c>
      <c r="F54" s="82" t="s">
        <v>124</v>
      </c>
      <c r="G54" s="89">
        <v>173.0</v>
      </c>
      <c r="H54" s="90"/>
    </row>
    <row r="55">
      <c r="A55" s="78"/>
      <c r="B55" s="79" t="s">
        <v>245</v>
      </c>
      <c r="C55" s="80" t="s">
        <v>246</v>
      </c>
      <c r="D55" s="91"/>
      <c r="E55" s="81">
        <v>4630.0</v>
      </c>
      <c r="F55" s="82" t="s">
        <v>128</v>
      </c>
      <c r="G55" s="83">
        <v>253.0</v>
      </c>
      <c r="H55" s="84"/>
    </row>
    <row r="56">
      <c r="A56" s="85"/>
      <c r="B56" s="86" t="s">
        <v>247</v>
      </c>
      <c r="C56" s="87" t="s">
        <v>248</v>
      </c>
      <c r="D56" s="88" t="s">
        <v>249</v>
      </c>
      <c r="E56" s="88">
        <v>19859.0</v>
      </c>
      <c r="F56" s="82" t="s">
        <v>88</v>
      </c>
      <c r="G56" s="89">
        <v>518.0</v>
      </c>
      <c r="H56" s="90"/>
    </row>
    <row r="57">
      <c r="A57" s="78"/>
      <c r="B57" s="79" t="s">
        <v>250</v>
      </c>
      <c r="C57" s="80" t="s">
        <v>251</v>
      </c>
      <c r="D57" s="81" t="s">
        <v>252</v>
      </c>
      <c r="E57" s="81">
        <v>882.0</v>
      </c>
      <c r="F57" s="82" t="s">
        <v>128</v>
      </c>
      <c r="G57" s="83">
        <v>161.0</v>
      </c>
      <c r="H57" s="84"/>
    </row>
    <row r="58">
      <c r="A58" s="85"/>
      <c r="B58" s="86" t="s">
        <v>253</v>
      </c>
      <c r="C58" s="87" t="s">
        <v>254</v>
      </c>
      <c r="D58" s="88" t="s">
        <v>255</v>
      </c>
      <c r="E58" s="88">
        <v>6508.0</v>
      </c>
      <c r="F58" s="82" t="s">
        <v>134</v>
      </c>
      <c r="G58" s="89">
        <v>138.0</v>
      </c>
      <c r="H58" s="90"/>
    </row>
    <row r="59">
      <c r="A59" s="78"/>
      <c r="B59" s="79" t="s">
        <v>256</v>
      </c>
      <c r="C59" s="80" t="s">
        <v>86</v>
      </c>
      <c r="D59" s="81" t="s">
        <v>257</v>
      </c>
      <c r="E59" s="81">
        <v>800.0</v>
      </c>
      <c r="F59" s="82" t="s">
        <v>88</v>
      </c>
      <c r="G59" s="83">
        <v>58.0</v>
      </c>
      <c r="H59" s="84"/>
    </row>
    <row r="60">
      <c r="A60" s="85"/>
      <c r="B60" s="86" t="s">
        <v>258</v>
      </c>
      <c r="C60" s="87" t="s">
        <v>259</v>
      </c>
      <c r="D60" s="88" t="s">
        <v>260</v>
      </c>
      <c r="E60" s="88">
        <v>106800.0</v>
      </c>
      <c r="F60" s="82" t="s">
        <v>261</v>
      </c>
      <c r="G60" s="89" t="s">
        <v>262</v>
      </c>
      <c r="H60" s="90"/>
    </row>
    <row r="61">
      <c r="A61" s="78"/>
      <c r="B61" s="79" t="s">
        <v>263</v>
      </c>
      <c r="C61" s="80" t="s">
        <v>264</v>
      </c>
      <c r="D61" s="81" t="s">
        <v>265</v>
      </c>
      <c r="E61" s="81">
        <v>6377.0</v>
      </c>
      <c r="F61" s="82" t="s">
        <v>128</v>
      </c>
      <c r="G61" s="83">
        <v>380.0</v>
      </c>
      <c r="H61" s="84"/>
    </row>
    <row r="62">
      <c r="A62" s="85"/>
      <c r="B62" s="86" t="s">
        <v>266</v>
      </c>
      <c r="C62" s="87" t="s">
        <v>267</v>
      </c>
      <c r="D62" s="88" t="s">
        <v>268</v>
      </c>
      <c r="E62" s="88">
        <v>4269.0</v>
      </c>
      <c r="F62" s="82" t="s">
        <v>128</v>
      </c>
      <c r="G62" s="89">
        <v>230.0</v>
      </c>
      <c r="H62" s="90"/>
    </row>
    <row r="63">
      <c r="A63" s="78"/>
      <c r="B63" s="79" t="s">
        <v>269</v>
      </c>
      <c r="C63" s="80" t="s">
        <v>270</v>
      </c>
      <c r="D63" s="81" t="s">
        <v>271</v>
      </c>
      <c r="E63" s="81">
        <v>38466.0</v>
      </c>
      <c r="F63" s="82" t="s">
        <v>84</v>
      </c>
      <c r="G63" s="83">
        <v>690.0</v>
      </c>
      <c r="H63" s="84"/>
    </row>
    <row r="64">
      <c r="A64" s="85"/>
      <c r="B64" s="86" t="s">
        <v>272</v>
      </c>
      <c r="C64" s="87" t="s">
        <v>273</v>
      </c>
      <c r="D64" s="88" t="s">
        <v>274</v>
      </c>
      <c r="E64" s="88">
        <v>31401.0</v>
      </c>
      <c r="F64" s="82" t="s">
        <v>84</v>
      </c>
      <c r="G64" s="89">
        <v>575.0</v>
      </c>
      <c r="H64" s="90"/>
    </row>
    <row r="65">
      <c r="A65" s="78"/>
      <c r="B65" s="79" t="s">
        <v>275</v>
      </c>
      <c r="C65" s="80" t="s">
        <v>276</v>
      </c>
      <c r="D65" s="81" t="s">
        <v>277</v>
      </c>
      <c r="E65" s="81">
        <v>5244.0</v>
      </c>
      <c r="F65" s="82" t="s">
        <v>84</v>
      </c>
      <c r="G65" s="83">
        <v>173.0</v>
      </c>
      <c r="H65" s="84"/>
    </row>
    <row r="66">
      <c r="A66" s="85"/>
      <c r="B66" s="86" t="s">
        <v>278</v>
      </c>
      <c r="C66" s="87" t="s">
        <v>279</v>
      </c>
      <c r="D66" s="88" t="s">
        <v>280</v>
      </c>
      <c r="E66" s="88">
        <v>4097.0</v>
      </c>
      <c r="F66" s="82" t="s">
        <v>128</v>
      </c>
      <c r="G66" s="89">
        <v>190.0</v>
      </c>
      <c r="H66" s="90"/>
    </row>
    <row r="67">
      <c r="A67" s="78"/>
      <c r="B67" s="79" t="s">
        <v>281</v>
      </c>
      <c r="C67" s="80" t="s">
        <v>282</v>
      </c>
      <c r="D67" s="81" t="s">
        <v>283</v>
      </c>
      <c r="E67" s="81">
        <v>3898.0</v>
      </c>
      <c r="F67" s="82" t="s">
        <v>128</v>
      </c>
      <c r="G67" s="83">
        <v>190.0</v>
      </c>
      <c r="H67" s="84"/>
    </row>
    <row r="68">
      <c r="A68" s="85"/>
      <c r="B68" s="86" t="s">
        <v>284</v>
      </c>
      <c r="C68" s="87" t="s">
        <v>285</v>
      </c>
      <c r="D68" s="88" t="s">
        <v>286</v>
      </c>
      <c r="E68" s="88">
        <v>12674.0</v>
      </c>
      <c r="F68" s="82" t="s">
        <v>88</v>
      </c>
      <c r="G68" s="89">
        <v>345.0</v>
      </c>
      <c r="H68" s="90"/>
    </row>
    <row r="69">
      <c r="A69" s="78"/>
      <c r="B69" s="79" t="s">
        <v>287</v>
      </c>
      <c r="C69" s="80" t="s">
        <v>288</v>
      </c>
      <c r="D69" s="81" t="s">
        <v>289</v>
      </c>
      <c r="E69" s="81">
        <v>300.0</v>
      </c>
      <c r="F69" s="82" t="s">
        <v>134</v>
      </c>
      <c r="G69" s="83">
        <v>64.0</v>
      </c>
      <c r="H69" s="84"/>
    </row>
    <row r="70">
      <c r="A70" s="85"/>
      <c r="B70" s="86" t="s">
        <v>290</v>
      </c>
      <c r="C70" s="87" t="s">
        <v>148</v>
      </c>
      <c r="D70" s="88" t="s">
        <v>291</v>
      </c>
      <c r="E70" s="88">
        <v>91347.0</v>
      </c>
      <c r="F70" s="82" t="s">
        <v>134</v>
      </c>
      <c r="G70" s="89">
        <v>863.0</v>
      </c>
      <c r="H70" s="90"/>
    </row>
    <row r="71">
      <c r="A71" s="78"/>
      <c r="B71" s="79" t="s">
        <v>292</v>
      </c>
      <c r="C71" s="80" t="s">
        <v>293</v>
      </c>
      <c r="D71" s="81" t="s">
        <v>294</v>
      </c>
      <c r="E71" s="81">
        <v>1765.0</v>
      </c>
      <c r="F71" s="82" t="s">
        <v>128</v>
      </c>
      <c r="G71" s="83">
        <v>345.0</v>
      </c>
      <c r="H71" s="84"/>
    </row>
    <row r="72">
      <c r="A72" s="85"/>
      <c r="B72" s="86" t="s">
        <v>295</v>
      </c>
      <c r="C72" s="87" t="s">
        <v>296</v>
      </c>
      <c r="D72" s="88" t="s">
        <v>297</v>
      </c>
      <c r="E72" s="88">
        <v>3854.0</v>
      </c>
      <c r="F72" s="82" t="s">
        <v>128</v>
      </c>
      <c r="G72" s="89" t="s">
        <v>197</v>
      </c>
      <c r="H72" s="90"/>
    </row>
    <row r="73">
      <c r="A73" s="78"/>
      <c r="B73" s="79" t="s">
        <v>298</v>
      </c>
      <c r="C73" s="80" t="s">
        <v>299</v>
      </c>
      <c r="D73" s="81" t="s">
        <v>300</v>
      </c>
      <c r="E73" s="81">
        <v>3250.0</v>
      </c>
      <c r="F73" s="82" t="s">
        <v>128</v>
      </c>
      <c r="G73" s="83">
        <v>114.0</v>
      </c>
      <c r="H73" s="84"/>
    </row>
    <row r="74">
      <c r="A74" s="85"/>
      <c r="B74" s="86" t="s">
        <v>301</v>
      </c>
      <c r="C74" s="87" t="s">
        <v>302</v>
      </c>
      <c r="D74" s="88" t="s">
        <v>303</v>
      </c>
      <c r="E74" s="88">
        <v>2304.0</v>
      </c>
      <c r="F74" s="82" t="s">
        <v>134</v>
      </c>
      <c r="G74" s="89">
        <v>138.0</v>
      </c>
      <c r="H74" s="90"/>
    </row>
    <row r="75">
      <c r="A75" s="78"/>
      <c r="B75" s="79" t="s">
        <v>304</v>
      </c>
      <c r="C75" s="80" t="s">
        <v>92</v>
      </c>
      <c r="D75" s="81" t="s">
        <v>305</v>
      </c>
      <c r="E75" s="81">
        <v>17223.0</v>
      </c>
      <c r="F75" s="82" t="s">
        <v>84</v>
      </c>
      <c r="G75" s="83">
        <v>288.0</v>
      </c>
      <c r="H75" s="84"/>
    </row>
    <row r="76">
      <c r="A76" s="85"/>
      <c r="B76" s="86" t="s">
        <v>306</v>
      </c>
      <c r="C76" s="87" t="s">
        <v>307</v>
      </c>
      <c r="D76" s="88" t="s">
        <v>308</v>
      </c>
      <c r="E76" s="88">
        <v>3593.0</v>
      </c>
      <c r="F76" s="82" t="s">
        <v>128</v>
      </c>
      <c r="G76" s="89">
        <v>575.0</v>
      </c>
      <c r="H76" s="90"/>
    </row>
    <row r="77">
      <c r="A77" s="78"/>
      <c r="B77" s="79" t="s">
        <v>309</v>
      </c>
      <c r="C77" s="80" t="s">
        <v>310</v>
      </c>
      <c r="D77" s="81" t="s">
        <v>311</v>
      </c>
      <c r="E77" s="81">
        <v>1874.0</v>
      </c>
      <c r="F77" s="82" t="s">
        <v>261</v>
      </c>
      <c r="G77" s="83">
        <v>345.0</v>
      </c>
      <c r="H77" s="84"/>
    </row>
    <row r="78">
      <c r="A78" s="85"/>
      <c r="B78" s="86" t="s">
        <v>312</v>
      </c>
      <c r="C78" s="87" t="s">
        <v>313</v>
      </c>
      <c r="D78" s="88" t="s">
        <v>314</v>
      </c>
      <c r="E78" s="88">
        <v>2820.0</v>
      </c>
      <c r="F78" s="82" t="s">
        <v>128</v>
      </c>
      <c r="G78" s="89">
        <v>253.0</v>
      </c>
      <c r="H78" s="90"/>
    </row>
    <row r="79">
      <c r="A79" s="78"/>
      <c r="B79" s="79" t="s">
        <v>315</v>
      </c>
      <c r="C79" s="80" t="s">
        <v>92</v>
      </c>
      <c r="D79" s="81" t="s">
        <v>316</v>
      </c>
      <c r="E79" s="81">
        <v>27169.0</v>
      </c>
      <c r="F79" s="82" t="s">
        <v>84</v>
      </c>
      <c r="G79" s="83">
        <v>460.0</v>
      </c>
      <c r="H79" s="84"/>
    </row>
    <row r="80">
      <c r="A80" s="85"/>
      <c r="B80" s="86" t="s">
        <v>317</v>
      </c>
      <c r="C80" s="87" t="s">
        <v>318</v>
      </c>
      <c r="D80" s="88" t="s">
        <v>319</v>
      </c>
      <c r="E80" s="88">
        <v>31409.0</v>
      </c>
      <c r="F80" s="82" t="s">
        <v>128</v>
      </c>
      <c r="G80" s="89" t="s">
        <v>320</v>
      </c>
      <c r="H80" s="90"/>
    </row>
    <row r="81">
      <c r="A81" s="78"/>
      <c r="B81" s="79" t="s">
        <v>321</v>
      </c>
      <c r="C81" s="80" t="s">
        <v>322</v>
      </c>
      <c r="D81" s="81" t="s">
        <v>323</v>
      </c>
      <c r="E81" s="81">
        <v>12441.0</v>
      </c>
      <c r="F81" s="82" t="s">
        <v>88</v>
      </c>
      <c r="G81" s="83">
        <v>173.0</v>
      </c>
      <c r="H81" s="84"/>
    </row>
    <row r="82">
      <c r="A82" s="85"/>
      <c r="B82" s="86" t="s">
        <v>324</v>
      </c>
      <c r="C82" s="87" t="s">
        <v>325</v>
      </c>
      <c r="D82" s="88" t="s">
        <v>326</v>
      </c>
      <c r="E82" s="88">
        <v>2480.0</v>
      </c>
      <c r="F82" s="82" t="s">
        <v>327</v>
      </c>
      <c r="G82" s="89">
        <v>403.0</v>
      </c>
      <c r="H82" s="90"/>
    </row>
    <row r="83">
      <c r="A83" s="78"/>
      <c r="B83" s="79" t="s">
        <v>328</v>
      </c>
      <c r="C83" s="80" t="s">
        <v>329</v>
      </c>
      <c r="D83" s="81" t="s">
        <v>330</v>
      </c>
      <c r="E83" s="81">
        <v>933.0</v>
      </c>
      <c r="F83" s="82" t="s">
        <v>84</v>
      </c>
      <c r="G83" s="83">
        <v>115.0</v>
      </c>
      <c r="H83" s="84"/>
    </row>
    <row r="84">
      <c r="A84" s="85"/>
      <c r="B84" s="86" t="s">
        <v>331</v>
      </c>
      <c r="C84" s="87" t="s">
        <v>332</v>
      </c>
      <c r="D84" s="88" t="s">
        <v>333</v>
      </c>
      <c r="E84" s="88">
        <v>2417.0</v>
      </c>
      <c r="F84" s="82" t="s">
        <v>128</v>
      </c>
      <c r="G84" s="89">
        <v>633.0</v>
      </c>
      <c r="H84" s="90"/>
    </row>
    <row r="85">
      <c r="A85" s="78"/>
      <c r="B85" s="79" t="s">
        <v>334</v>
      </c>
      <c r="C85" s="80" t="s">
        <v>335</v>
      </c>
      <c r="D85" s="81" t="s">
        <v>336</v>
      </c>
      <c r="E85" s="81">
        <v>3255.0</v>
      </c>
      <c r="F85" s="82" t="s">
        <v>128</v>
      </c>
      <c r="G85" s="83">
        <v>127.0</v>
      </c>
      <c r="H85" s="84"/>
    </row>
    <row r="86">
      <c r="A86" s="85"/>
      <c r="B86" s="86" t="s">
        <v>337</v>
      </c>
      <c r="C86" s="87" t="s">
        <v>338</v>
      </c>
      <c r="D86" s="88" t="s">
        <v>339</v>
      </c>
      <c r="E86" s="88">
        <v>526.0</v>
      </c>
      <c r="F86" s="82" t="s">
        <v>84</v>
      </c>
      <c r="G86" s="89">
        <v>115.0</v>
      </c>
      <c r="H86" s="90"/>
    </row>
    <row r="87">
      <c r="A87" s="78"/>
      <c r="B87" s="79" t="s">
        <v>340</v>
      </c>
      <c r="C87" s="80" t="s">
        <v>341</v>
      </c>
      <c r="D87" s="81" t="s">
        <v>342</v>
      </c>
      <c r="E87" s="81">
        <v>1280.0</v>
      </c>
      <c r="F87" s="82" t="s">
        <v>84</v>
      </c>
      <c r="G87" s="83">
        <v>173.0</v>
      </c>
      <c r="H87" s="84"/>
    </row>
    <row r="88">
      <c r="A88" s="85"/>
      <c r="B88" s="86" t="s">
        <v>343</v>
      </c>
      <c r="C88" s="87" t="s">
        <v>344</v>
      </c>
      <c r="D88" s="88" t="s">
        <v>345</v>
      </c>
      <c r="E88" s="88">
        <v>1256.0</v>
      </c>
      <c r="F88" s="82" t="s">
        <v>134</v>
      </c>
      <c r="G88" s="89">
        <v>81.0</v>
      </c>
      <c r="H88" s="90"/>
    </row>
    <row r="89">
      <c r="A89" s="78"/>
      <c r="B89" s="79" t="s">
        <v>346</v>
      </c>
      <c r="C89" s="80" t="s">
        <v>347</v>
      </c>
      <c r="D89" s="81" t="s">
        <v>348</v>
      </c>
      <c r="E89" s="81">
        <v>5580.0</v>
      </c>
      <c r="F89" s="82" t="s">
        <v>84</v>
      </c>
      <c r="G89" s="83">
        <v>230.0</v>
      </c>
      <c r="H89" s="84"/>
    </row>
    <row r="90">
      <c r="A90" s="85"/>
      <c r="B90" s="86" t="s">
        <v>349</v>
      </c>
      <c r="C90" s="87" t="s">
        <v>350</v>
      </c>
      <c r="D90" s="88" t="s">
        <v>351</v>
      </c>
      <c r="E90" s="88">
        <v>1535.0</v>
      </c>
      <c r="F90" s="82" t="s">
        <v>84</v>
      </c>
      <c r="G90" s="89">
        <v>58.0</v>
      </c>
      <c r="H90" s="90"/>
    </row>
    <row r="91">
      <c r="A91" s="78"/>
      <c r="B91" s="79" t="s">
        <v>352</v>
      </c>
      <c r="C91" s="80" t="s">
        <v>353</v>
      </c>
      <c r="D91" s="81" t="s">
        <v>354</v>
      </c>
      <c r="E91" s="81">
        <v>10861.0</v>
      </c>
      <c r="F91" s="82" t="s">
        <v>134</v>
      </c>
      <c r="G91" s="83">
        <v>518.0</v>
      </c>
      <c r="H91" s="84"/>
    </row>
    <row r="92">
      <c r="A92" s="85"/>
      <c r="B92" s="86" t="s">
        <v>355</v>
      </c>
      <c r="C92" s="87" t="s">
        <v>356</v>
      </c>
      <c r="D92" s="88" t="s">
        <v>357</v>
      </c>
      <c r="E92" s="88">
        <v>4405.0</v>
      </c>
      <c r="F92" s="82" t="s">
        <v>128</v>
      </c>
      <c r="G92" s="89">
        <v>230.0</v>
      </c>
      <c r="H92" s="90"/>
    </row>
    <row r="93">
      <c r="A93" s="78"/>
      <c r="B93" s="79" t="s">
        <v>358</v>
      </c>
      <c r="C93" s="80" t="s">
        <v>359</v>
      </c>
      <c r="D93" s="81" t="s">
        <v>360</v>
      </c>
      <c r="E93" s="81">
        <v>743.0</v>
      </c>
      <c r="F93" s="82" t="s">
        <v>128</v>
      </c>
      <c r="G93" s="83">
        <v>190.0</v>
      </c>
      <c r="H93" s="84"/>
    </row>
    <row r="94">
      <c r="A94" s="85"/>
      <c r="B94" s="86" t="s">
        <v>361</v>
      </c>
      <c r="C94" s="87" t="s">
        <v>362</v>
      </c>
      <c r="D94" s="88" t="s">
        <v>363</v>
      </c>
      <c r="E94" s="88">
        <v>38954.0</v>
      </c>
      <c r="F94" s="82" t="s">
        <v>128</v>
      </c>
      <c r="G94" s="89">
        <v>575.0</v>
      </c>
      <c r="H94" s="90"/>
    </row>
    <row r="95">
      <c r="A95" s="78"/>
      <c r="B95" s="79" t="s">
        <v>364</v>
      </c>
      <c r="C95" s="80" t="s">
        <v>365</v>
      </c>
      <c r="D95" s="81" t="s">
        <v>366</v>
      </c>
      <c r="E95" s="81">
        <v>1697.0</v>
      </c>
      <c r="F95" s="82" t="s">
        <v>84</v>
      </c>
      <c r="G95" s="83">
        <v>115.0</v>
      </c>
      <c r="H95" s="84"/>
    </row>
    <row r="96">
      <c r="A96" s="85"/>
      <c r="B96" s="86" t="s">
        <v>367</v>
      </c>
      <c r="C96" s="87" t="s">
        <v>368</v>
      </c>
      <c r="D96" s="88" t="s">
        <v>369</v>
      </c>
      <c r="E96" s="88">
        <v>966.0</v>
      </c>
      <c r="F96" s="82" t="s">
        <v>84</v>
      </c>
      <c r="G96" s="89">
        <v>92.0</v>
      </c>
      <c r="H96" s="90"/>
    </row>
    <row r="97">
      <c r="A97" s="78"/>
      <c r="B97" s="79" t="s">
        <v>370</v>
      </c>
      <c r="C97" s="80" t="s">
        <v>371</v>
      </c>
      <c r="D97" s="81" t="s">
        <v>372</v>
      </c>
      <c r="E97" s="81">
        <v>1130.0</v>
      </c>
      <c r="F97" s="82" t="s">
        <v>128</v>
      </c>
      <c r="G97" s="83">
        <v>633.0</v>
      </c>
      <c r="H97" s="84"/>
    </row>
    <row r="98">
      <c r="A98" s="85"/>
      <c r="B98" s="86" t="s">
        <v>373</v>
      </c>
      <c r="C98" s="87" t="s">
        <v>374</v>
      </c>
      <c r="D98" s="92"/>
      <c r="E98" s="88">
        <v>4547.0</v>
      </c>
      <c r="F98" s="82" t="s">
        <v>134</v>
      </c>
      <c r="G98" s="89">
        <v>345.0</v>
      </c>
      <c r="H98" s="90"/>
    </row>
    <row r="99">
      <c r="A99" s="78"/>
      <c r="B99" s="79" t="s">
        <v>375</v>
      </c>
      <c r="C99" s="80" t="s">
        <v>376</v>
      </c>
      <c r="D99" s="91"/>
      <c r="E99" s="81">
        <v>1150.0</v>
      </c>
      <c r="F99" s="82" t="s">
        <v>124</v>
      </c>
      <c r="G99" s="83">
        <v>709.0</v>
      </c>
      <c r="H99" s="84"/>
    </row>
    <row r="100">
      <c r="A100" s="85"/>
      <c r="B100" s="86" t="s">
        <v>377</v>
      </c>
      <c r="C100" s="87" t="s">
        <v>378</v>
      </c>
      <c r="D100" s="88" t="s">
        <v>379</v>
      </c>
      <c r="E100" s="88">
        <v>1004.0</v>
      </c>
      <c r="F100" s="82" t="s">
        <v>128</v>
      </c>
      <c r="G100" s="89">
        <v>102.0</v>
      </c>
      <c r="H100" s="90"/>
    </row>
    <row r="101">
      <c r="A101" s="78"/>
      <c r="B101" s="79" t="s">
        <v>380</v>
      </c>
      <c r="C101" s="80" t="s">
        <v>381</v>
      </c>
      <c r="D101" s="91"/>
      <c r="E101" s="81" t="s">
        <v>382</v>
      </c>
      <c r="F101" s="82" t="s">
        <v>134</v>
      </c>
      <c r="G101" s="83">
        <v>345.0</v>
      </c>
      <c r="H101" s="84"/>
    </row>
    <row r="102">
      <c r="A102" s="93"/>
    </row>
  </sheetData>
  <hyperlinks>
    <hyperlink r:id="rId1" ref="A3"/>
    <hyperlink r:id="rId2" ref="A4"/>
    <hyperlink r:id="rId3" ref="A5"/>
    <hyperlink r:id="rId4" ref="A6"/>
    <hyperlink r:id="rId5" ref="A7"/>
    <hyperlink r:id="rId6" ref="A8"/>
    <hyperlink r:id="rId7" ref="A9"/>
    <hyperlink r:id="rId8" ref="A10"/>
    <hyperlink r:id="rId9" ref="A11"/>
    <hyperlink r:id="rId10" ref="A12"/>
    <hyperlink r:id="rId11" ref="A13"/>
    <hyperlink r:id="rId12" ref="A14"/>
    <hyperlink r:id="rId13" ref="A15"/>
    <hyperlink r:id="rId14" ref="A16"/>
    <hyperlink r:id="rId15" ref="A17"/>
    <hyperlink r:id="rId16" ref="A18"/>
    <hyperlink r:id="rId17" ref="A19"/>
    <hyperlink r:id="rId18" ref="A20"/>
    <hyperlink r:id="rId19" ref="A21"/>
    <hyperlink r:id="rId20" ref="A22"/>
    <hyperlink r:id="rId21" ref="A23"/>
    <hyperlink r:id="rId22" ref="A24"/>
    <hyperlink r:id="rId23" ref="A25"/>
    <hyperlink r:id="rId24" ref="A26"/>
    <hyperlink r:id="rId25" ref="A27"/>
    <hyperlink r:id="rId26" ref="A28"/>
    <hyperlink r:id="rId27" ref="A29"/>
    <hyperlink r:id="rId28" ref="A30"/>
    <hyperlink r:id="rId29" ref="A31"/>
    <hyperlink r:id="rId30" ref="A32"/>
    <hyperlink r:id="rId31" ref="A33"/>
    <hyperlink r:id="rId32" ref="A34"/>
    <hyperlink r:id="rId33" ref="A35"/>
    <hyperlink r:id="rId34" ref="A36"/>
    <hyperlink r:id="rId35" ref="A37"/>
    <hyperlink r:id="rId36" ref="A38"/>
    <hyperlink r:id="rId37" ref="A39"/>
    <hyperlink r:id="rId38" ref="A40"/>
    <hyperlink r:id="rId39" ref="A41"/>
    <hyperlink r:id="rId40" ref="A42"/>
    <hyperlink r:id="rId41" ref="A43"/>
    <hyperlink r:id="rId42" ref="A44"/>
    <hyperlink r:id="rId43" ref="A45"/>
    <hyperlink r:id="rId44" ref="A46"/>
    <hyperlink r:id="rId45" ref="A47"/>
    <hyperlink r:id="rId46" ref="A48"/>
    <hyperlink r:id="rId47" ref="A49"/>
    <hyperlink r:id="rId48" ref="A50"/>
    <hyperlink r:id="rId49" ref="A51"/>
    <hyperlink r:id="rId50" ref="A52"/>
    <hyperlink r:id="rId51" ref="A53"/>
    <hyperlink r:id="rId52" ref="A54"/>
    <hyperlink r:id="rId53" ref="A55"/>
    <hyperlink r:id="rId54" ref="A56"/>
    <hyperlink r:id="rId55" ref="A57"/>
    <hyperlink r:id="rId56" ref="A58"/>
    <hyperlink r:id="rId57" ref="A59"/>
    <hyperlink r:id="rId58" ref="A60"/>
    <hyperlink r:id="rId59" ref="A61"/>
    <hyperlink r:id="rId60" ref="A62"/>
    <hyperlink r:id="rId61" ref="A63"/>
    <hyperlink r:id="rId62" ref="A64"/>
    <hyperlink r:id="rId63" ref="A65"/>
    <hyperlink r:id="rId64" ref="A66"/>
    <hyperlink r:id="rId65" ref="A67"/>
    <hyperlink r:id="rId66" ref="A68"/>
    <hyperlink r:id="rId67" ref="A69"/>
    <hyperlink r:id="rId68" ref="A70"/>
    <hyperlink r:id="rId69" ref="A71"/>
    <hyperlink r:id="rId70" ref="A72"/>
    <hyperlink r:id="rId71" ref="A73"/>
    <hyperlink r:id="rId72" ref="A74"/>
    <hyperlink r:id="rId73" ref="A75"/>
    <hyperlink r:id="rId74" ref="A76"/>
    <hyperlink r:id="rId75" ref="A77"/>
    <hyperlink r:id="rId76" ref="A78"/>
    <hyperlink r:id="rId77" ref="A79"/>
    <hyperlink r:id="rId78" ref="A80"/>
    <hyperlink r:id="rId79" ref="A81"/>
    <hyperlink r:id="rId80" ref="A82"/>
    <hyperlink r:id="rId81" ref="A83"/>
    <hyperlink r:id="rId82" ref="A84"/>
    <hyperlink r:id="rId83" ref="A85"/>
    <hyperlink r:id="rId84" ref="A86"/>
    <hyperlink r:id="rId85" ref="A87"/>
    <hyperlink r:id="rId86" ref="A88"/>
    <hyperlink r:id="rId87" ref="A89"/>
    <hyperlink r:id="rId88" ref="A90"/>
    <hyperlink r:id="rId89" ref="A91"/>
    <hyperlink r:id="rId90" ref="A92"/>
    <hyperlink r:id="rId91" ref="A93"/>
    <hyperlink r:id="rId92" ref="A94"/>
    <hyperlink r:id="rId93" ref="A95"/>
    <hyperlink r:id="rId94" ref="A96"/>
    <hyperlink r:id="rId95" ref="A97"/>
    <hyperlink r:id="rId96" ref="A98"/>
    <hyperlink r:id="rId97" ref="A99"/>
    <hyperlink r:id="rId98" ref="A100"/>
    <hyperlink r:id="rId99" ref="A101"/>
  </hyperlinks>
  <drawing r:id="rId100"/>
</worksheet>
</file>